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pcole\desktop\"/>
    </mc:Choice>
  </mc:AlternateContent>
  <bookViews>
    <workbookView xWindow="0" yWindow="0" windowWidth="23040" windowHeight="9195"/>
  </bookViews>
  <sheets>
    <sheet name="Expenditure" sheetId="1" r:id="rId1"/>
    <sheet name="Labour" sheetId="4" r:id="rId2"/>
    <sheet name="Travel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2" l="1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L31" i="4"/>
  <c r="L39" i="4" s="1"/>
  <c r="L46" i="4" s="1"/>
  <c r="M31" i="4"/>
  <c r="M39" i="4" s="1"/>
  <c r="M46" i="4" s="1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H67" i="1" l="1"/>
  <c r="H66" i="1"/>
  <c r="H65" i="1"/>
  <c r="H48" i="1"/>
  <c r="H49" i="1"/>
  <c r="H50" i="1"/>
  <c r="P34" i="1"/>
  <c r="K34" i="1"/>
  <c r="I34" i="1"/>
  <c r="G34" i="1"/>
  <c r="F34" i="1"/>
  <c r="E34" i="1"/>
  <c r="D34" i="1"/>
  <c r="H33" i="1"/>
  <c r="H18" i="1"/>
  <c r="P16" i="1"/>
  <c r="K16" i="1"/>
  <c r="I16" i="1"/>
  <c r="H34" i="1" l="1"/>
  <c r="S7" i="1" l="1"/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U2" i="2" l="1"/>
  <c r="T8" i="2"/>
  <c r="O18" i="2"/>
  <c r="L18" i="2"/>
  <c r="K18" i="2"/>
  <c r="H68" i="1" l="1"/>
  <c r="H69" i="1"/>
  <c r="H70" i="1"/>
  <c r="H71" i="1"/>
  <c r="H72" i="1"/>
  <c r="O31" i="4"/>
  <c r="P31" i="4"/>
  <c r="P39" i="4" s="1"/>
  <c r="P46" i="4" s="1"/>
  <c r="Q31" i="4"/>
  <c r="Q39" i="4" s="1"/>
  <c r="Q46" i="4" s="1"/>
  <c r="O39" i="4" l="1"/>
  <c r="O46" i="4" s="1"/>
  <c r="G16" i="1" s="1"/>
  <c r="U11" i="2"/>
  <c r="G57" i="1" s="1"/>
  <c r="T11" i="2"/>
  <c r="G54" i="1" s="1"/>
  <c r="T10" i="2"/>
  <c r="F54" i="1" s="1"/>
  <c r="T9" i="2"/>
  <c r="E54" i="1" s="1"/>
  <c r="U3" i="2"/>
  <c r="U4" i="2"/>
  <c r="U5" i="2"/>
  <c r="U9" i="2" l="1"/>
  <c r="E57" i="1" s="1"/>
  <c r="P18" i="2"/>
  <c r="D54" i="1"/>
  <c r="H53" i="1" s="1"/>
  <c r="D57" i="1"/>
  <c r="U10" i="2"/>
  <c r="F57" i="1" s="1"/>
  <c r="O76" i="1"/>
  <c r="N76" i="1"/>
  <c r="M76" i="1"/>
  <c r="L76" i="1"/>
  <c r="J76" i="1"/>
  <c r="H56" i="1" l="1"/>
  <c r="H61" i="1"/>
  <c r="H62" i="1"/>
  <c r="H36" i="1" l="1"/>
  <c r="H37" i="1"/>
  <c r="H38" i="1"/>
  <c r="H39" i="1"/>
  <c r="H40" i="1"/>
  <c r="H41" i="1"/>
  <c r="H42" i="1"/>
  <c r="H43" i="1"/>
  <c r="H44" i="1"/>
  <c r="H45" i="1"/>
  <c r="H46" i="1"/>
  <c r="H47" i="1"/>
  <c r="D51" i="1"/>
  <c r="E51" i="1"/>
  <c r="F51" i="1"/>
  <c r="G51" i="1"/>
  <c r="I51" i="1"/>
  <c r="K51" i="1"/>
  <c r="P51" i="1"/>
  <c r="H54" i="1"/>
  <c r="I54" i="1"/>
  <c r="K54" i="1"/>
  <c r="P54" i="1"/>
  <c r="H57" i="1"/>
  <c r="Q57" i="1" s="1"/>
  <c r="I57" i="1"/>
  <c r="K57" i="1"/>
  <c r="P57" i="1"/>
  <c r="H59" i="1"/>
  <c r="H60" i="1"/>
  <c r="H63" i="1"/>
  <c r="H64" i="1"/>
  <c r="H73" i="1"/>
  <c r="D74" i="1"/>
  <c r="E74" i="1"/>
  <c r="F74" i="1"/>
  <c r="G74" i="1"/>
  <c r="I74" i="1"/>
  <c r="K74" i="1"/>
  <c r="P74" i="1"/>
  <c r="P76" i="1" l="1"/>
  <c r="K76" i="1"/>
  <c r="I76" i="1"/>
  <c r="H74" i="1"/>
  <c r="H51" i="1"/>
  <c r="N31" i="4"/>
  <c r="N39" i="4" l="1"/>
  <c r="N46" i="4" s="1"/>
  <c r="R31" i="4"/>
  <c r="R39" i="4" s="1"/>
  <c r="R46" i="4" s="1"/>
  <c r="F16" i="1"/>
  <c r="E16" i="1"/>
  <c r="D16" i="1"/>
  <c r="H15" i="1" l="1"/>
  <c r="H16" i="1" s="1"/>
  <c r="H76" i="1" s="1"/>
  <c r="S3" i="1" s="1"/>
</calcChain>
</file>

<file path=xl/sharedStrings.xml><?xml version="1.0" encoding="utf-8"?>
<sst xmlns="http://schemas.openxmlformats.org/spreadsheetml/2006/main" count="151" uniqueCount="108">
  <si>
    <t>Title:</t>
  </si>
  <si>
    <t>Project Period:</t>
  </si>
  <si>
    <t xml:space="preserve">By completing this form, we aknowledge that details below have been correctly entered and represent eligible costs for the project. </t>
  </si>
  <si>
    <t>For the project period should any of the claim items not have been approved in the application budget, please indicate in the notes below. </t>
  </si>
  <si>
    <t>Category</t>
  </si>
  <si>
    <t>Description</t>
  </si>
  <si>
    <t>Inv Expenditure 
Excluding GST</t>
  </si>
  <si>
    <t>Exchange Rate</t>
  </si>
  <si>
    <t>Total in AUD Excluding GST</t>
  </si>
  <si>
    <t>Inv #</t>
  </si>
  <si>
    <t>Inv Date</t>
  </si>
  <si>
    <t>Date Paid</t>
  </si>
  <si>
    <t>Payment Reference</t>
  </si>
  <si>
    <t>Notes</t>
  </si>
  <si>
    <t>Plant &amp;  Equipment</t>
  </si>
  <si>
    <t>Total</t>
  </si>
  <si>
    <t>Direct Labour</t>
  </si>
  <si>
    <t>Domestic Travel Expenditure</t>
  </si>
  <si>
    <t>Overseas Travel Expenditure</t>
  </si>
  <si>
    <t>Employee Name</t>
  </si>
  <si>
    <t xml:space="preserve">Date Paid </t>
  </si>
  <si>
    <t>Traveller</t>
  </si>
  <si>
    <t>Company</t>
  </si>
  <si>
    <t>Departure Place</t>
  </si>
  <si>
    <t>Destination Place</t>
  </si>
  <si>
    <t>Departure Date</t>
  </si>
  <si>
    <t>Arrival Date</t>
  </si>
  <si>
    <t>Cost of Airfare Economy</t>
  </si>
  <si>
    <t xml:space="preserve">No of Days </t>
  </si>
  <si>
    <t>No  of Nights Accom</t>
  </si>
  <si>
    <t>Comments/Other Activities not project related</t>
  </si>
  <si>
    <t>Supplier</t>
  </si>
  <si>
    <t>Total Cost exc GST</t>
  </si>
  <si>
    <t>1. Labour Expenditure</t>
  </si>
  <si>
    <t>A. Salary (only employees directly working on project)</t>
  </si>
  <si>
    <t>Expenditure by financial year</t>
  </si>
  <si>
    <t>Employee Title</t>
  </si>
  <si>
    <t>Full time annual salary</t>
  </si>
  <si>
    <t>Expenditure Type</t>
  </si>
  <si>
    <t>Finalised</t>
  </si>
  <si>
    <t>to</t>
  </si>
  <si>
    <t>General</t>
  </si>
  <si>
    <t>Total A: Salaries</t>
  </si>
  <si>
    <t/>
  </si>
  <si>
    <t>B. On costs and overheads **</t>
  </si>
  <si>
    <t>% of Salaries</t>
  </si>
  <si>
    <t>C. Total Salary Related expenses</t>
  </si>
  <si>
    <t>Total A+B</t>
  </si>
  <si>
    <t>*</t>
  </si>
  <si>
    <r>
      <t xml:space="preserve">Eligible salary costs = </t>
    </r>
    <r>
      <rPr>
        <u/>
        <sz val="10"/>
        <rFont val="Arial"/>
        <family val="2"/>
      </rPr>
      <t xml:space="preserve">Incurred salary in period x Actual time spent on agreed project in period </t>
    </r>
    <r>
      <rPr>
        <sz val="10"/>
        <rFont val="Arial"/>
        <family val="2"/>
      </rPr>
      <t xml:space="preserve">   (See section 2.1.1.2 of the expenditure guide).</t>
    </r>
  </si>
  <si>
    <t>Actual time employed by grantee in period</t>
  </si>
  <si>
    <t>**</t>
  </si>
  <si>
    <t>To calculate both salary on costs and administrative overhead a set rate of 30% can be applied to total remuneration (See section 2.1.1.3 &amp; 2.1.1.4 of the expenditure guide).</t>
  </si>
  <si>
    <t>Expenditure by Financial Year - 20/21 (exc GST)</t>
  </si>
  <si>
    <t>Expenditure by Financial Year - 21/22 (exc GST)</t>
  </si>
  <si>
    <t>Expenditure by Financial Year - 22/23 (exc GST)</t>
  </si>
  <si>
    <t>Expenditure by Financial Year - 23/24 (exc GST)</t>
  </si>
  <si>
    <t>Please fill in all columns listed below which must be exc GST</t>
  </si>
  <si>
    <t>Start of Project Date:</t>
  </si>
  <si>
    <t>End of Project Date:</t>
  </si>
  <si>
    <t>Expenditure Claim</t>
  </si>
  <si>
    <t>Grant Number:</t>
  </si>
  <si>
    <t>Company:</t>
  </si>
  <si>
    <t>(Please complete the details for any direct labour claims on the "Labour" tab)</t>
  </si>
  <si>
    <t>Overseas</t>
  </si>
  <si>
    <t>FY20/21</t>
  </si>
  <si>
    <t>FY21/22</t>
  </si>
  <si>
    <t>FY22/23</t>
  </si>
  <si>
    <t>FY23/24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</si>
  <si>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</si>
  <si>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</si>
  <si>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</si>
  <si>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</si>
  <si>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</si>
  <si>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</si>
  <si>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</si>
  <si>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</si>
  <si>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</si>
  <si>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</si>
  <si>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</si>
  <si>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</si>
  <si>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</si>
  <si>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Column15</t>
  </si>
  <si>
    <t>TOTALS:</t>
  </si>
  <si>
    <t>Financial Year of Expenditure</t>
  </si>
  <si>
    <t>Column16</t>
  </si>
  <si>
    <t>Column17</t>
  </si>
  <si>
    <t>Column72</t>
  </si>
  <si>
    <t>Domestic / International</t>
  </si>
  <si>
    <t>Domestic</t>
  </si>
  <si>
    <t>International</t>
  </si>
  <si>
    <t>CDIC USE ONLY Approved 
Eligible Expenditure exc GST</t>
  </si>
  <si>
    <t>Approved Eligible Expenditure</t>
  </si>
  <si>
    <t>Reporting</t>
  </si>
  <si>
    <t>(Please complete the details for any overseas travel claims on the "Travel" tab)</t>
  </si>
  <si>
    <t>(Please complete the details for any domestic travel claims on the "Travel" tab)</t>
  </si>
  <si>
    <t>JSF-ISP-SG Application Budget</t>
  </si>
  <si>
    <t>Approved Grant Amount</t>
  </si>
  <si>
    <t>Transportation costs</t>
  </si>
  <si>
    <t>Grant Percentage (max 50%)</t>
  </si>
  <si>
    <t xml:space="preserve">Grant Sought </t>
  </si>
  <si>
    <r>
      <t xml:space="preserve">Other Expenditure </t>
    </r>
    <r>
      <rPr>
        <sz val="11"/>
        <color theme="1"/>
        <rFont val="Calibri"/>
        <family val="2"/>
        <scheme val="minor"/>
      </rPr>
      <t xml:space="preserve">(includes intellectual property, new  technolgy , prototype expenditure, collabrative expenditure and audit) </t>
    </r>
  </si>
  <si>
    <r>
      <t>Contract Expenditure</t>
    </r>
    <r>
      <rPr>
        <sz val="11"/>
        <color theme="1"/>
        <rFont val="Calibri"/>
        <family val="2"/>
        <scheme val="minor"/>
      </rPr>
      <t xml:space="preserve"> (includes cyber security and certifications)</t>
    </r>
  </si>
  <si>
    <t>Hours Worked on Project</t>
  </si>
  <si>
    <r>
      <t xml:space="preserve">Hourly Rate
</t>
    </r>
    <r>
      <rPr>
        <b/>
        <sz val="10"/>
        <rFont val="Arial"/>
        <family val="2"/>
      </rPr>
      <t>($/hr)</t>
    </r>
  </si>
  <si>
    <t>Total B: On costs and overheads  -  Salary On Costs (set at a rate of 30% )</t>
  </si>
  <si>
    <t>Totals</t>
  </si>
  <si>
    <t>Total Cost of Accomodation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</si>
</sst>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F800]dddd\,\ mmmm\ dd\,\ yyyy"/>
    <numFmt numFmtId="166" formatCode="[$-409]mmm\-yy;@"/>
    <numFmt numFmtId="167" formatCode="_-* #,##0_-;\-* #,##0_-;_-* &quot;-&quot;??_-;_-@_-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82">
    <xf numFmtId="0" fontId="0" fillId="0" borderId="0" xfId="0"/>
    <xf numFmtId="0" fontId="2" fillId="0" borderId="0" xfId="0" applyFont="1"/>
    <xf numFmtId="44" fontId="0" fillId="2" borderId="1" xfId="1" applyFont="1" applyFill="1" applyBorder="1"/>
    <xf numFmtId="0" fontId="0" fillId="0" borderId="0" xfId="0" applyFont="1"/>
    <xf numFmtId="4" fontId="0" fillId="0" borderId="0" xfId="0" applyNumberFormat="1" applyFont="1"/>
    <xf numFmtId="6" fontId="0" fillId="0" borderId="0" xfId="0" applyNumberFormat="1" applyFont="1" applyAlignment="1">
      <alignment horizontal="right"/>
    </xf>
    <xf numFmtId="14" fontId="0" fillId="0" borderId="1" xfId="0" applyNumberFormat="1" applyFont="1" applyBorder="1"/>
    <xf numFmtId="14" fontId="0" fillId="2" borderId="1" xfId="0" applyNumberFormat="1" applyFont="1" applyFill="1" applyBorder="1"/>
    <xf numFmtId="0" fontId="0" fillId="0" borderId="0" xfId="0" applyFont="1" applyAlignment="1">
      <alignment horizontal="left"/>
    </xf>
    <xf numFmtId="44" fontId="0" fillId="0" borderId="0" xfId="0" applyNumberFormat="1" applyFont="1"/>
    <xf numFmtId="44" fontId="0" fillId="2" borderId="1" xfId="1" applyFont="1" applyFill="1" applyBorder="1" applyAlignment="1">
      <alignment vertical="center" wrapText="1"/>
    </xf>
    <xf numFmtId="44" fontId="0" fillId="0" borderId="1" xfId="1" applyFont="1" applyBorder="1"/>
    <xf numFmtId="44" fontId="0" fillId="2" borderId="6" xfId="1" applyFont="1" applyFill="1" applyBorder="1"/>
    <xf numFmtId="44" fontId="0" fillId="2" borderId="10" xfId="1" applyFont="1" applyFill="1" applyBorder="1"/>
    <xf numFmtId="0" fontId="2" fillId="0" borderId="11" xfId="0" applyFont="1" applyBorder="1"/>
    <xf numFmtId="14" fontId="0" fillId="0" borderId="6" xfId="0" applyNumberFormat="1" applyFont="1" applyBorder="1"/>
    <xf numFmtId="0" fontId="0" fillId="0" borderId="11" xfId="0" applyFont="1" applyBorder="1"/>
    <xf numFmtId="14" fontId="0" fillId="0" borderId="10" xfId="0" applyNumberFormat="1" applyFont="1" applyBorder="1"/>
    <xf numFmtId="0" fontId="0" fillId="0" borderId="14" xfId="0" applyFont="1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 applyAlignment="1">
      <alignment horizontal="center"/>
    </xf>
    <xf numFmtId="44" fontId="0" fillId="2" borderId="17" xfId="1" applyFont="1" applyFill="1" applyBorder="1"/>
    <xf numFmtId="0" fontId="0" fillId="0" borderId="19" xfId="0" applyFont="1" applyBorder="1"/>
    <xf numFmtId="0" fontId="0" fillId="0" borderId="19" xfId="0" applyFont="1" applyBorder="1" applyAlignment="1">
      <alignment wrapText="1"/>
    </xf>
    <xf numFmtId="0" fontId="0" fillId="2" borderId="10" xfId="1" applyNumberFormat="1" applyFont="1" applyFill="1" applyBorder="1"/>
    <xf numFmtId="0" fontId="0" fillId="2" borderId="1" xfId="1" applyNumberFormat="1" applyFont="1" applyFill="1" applyBorder="1"/>
    <xf numFmtId="0" fontId="0" fillId="2" borderId="6" xfId="1" applyNumberFormat="1" applyFont="1" applyFill="1" applyBorder="1"/>
    <xf numFmtId="0" fontId="0" fillId="0" borderId="1" xfId="0" applyNumberFormat="1" applyFont="1" applyBorder="1"/>
    <xf numFmtId="14" fontId="0" fillId="2" borderId="10" xfId="1" applyNumberFormat="1" applyFont="1" applyFill="1" applyBorder="1"/>
    <xf numFmtId="14" fontId="0" fillId="2" borderId="6" xfId="1" applyNumberFormat="1" applyFont="1" applyFill="1" applyBorder="1"/>
    <xf numFmtId="14" fontId="0" fillId="2" borderId="1" xfId="1" applyNumberFormat="1" applyFont="1" applyFill="1" applyBorder="1"/>
    <xf numFmtId="14" fontId="0" fillId="0" borderId="4" xfId="0" applyNumberFormat="1" applyFont="1" applyBorder="1"/>
    <xf numFmtId="44" fontId="0" fillId="2" borderId="14" xfId="0" applyNumberFormat="1" applyFont="1" applyFill="1" applyBorder="1" applyAlignment="1">
      <alignment horizontal="left" vertical="center" indent="1"/>
    </xf>
    <xf numFmtId="0" fontId="0" fillId="2" borderId="14" xfId="0" applyFont="1" applyFill="1" applyBorder="1"/>
    <xf numFmtId="44" fontId="0" fillId="2" borderId="14" xfId="1" applyFont="1" applyFill="1" applyBorder="1"/>
    <xf numFmtId="44" fontId="0" fillId="2" borderId="13" xfId="1" applyFont="1" applyFill="1" applyBorder="1"/>
    <xf numFmtId="44" fontId="0" fillId="2" borderId="26" xfId="1" applyFont="1" applyFill="1" applyBorder="1"/>
    <xf numFmtId="44" fontId="0" fillId="0" borderId="28" xfId="0" applyNumberFormat="1" applyFont="1" applyBorder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164" fontId="0" fillId="0" borderId="0" xfId="0" applyNumberFormat="1" applyFont="1"/>
    <xf numFmtId="0" fontId="3" fillId="2" borderId="19" xfId="0" applyFont="1" applyFill="1" applyBorder="1"/>
    <xf numFmtId="0" fontId="7" fillId="0" borderId="0" xfId="0" applyFont="1" applyFill="1"/>
    <xf numFmtId="44" fontId="0" fillId="0" borderId="4" xfId="1" applyFont="1" applyFill="1" applyBorder="1"/>
    <xf numFmtId="0" fontId="0" fillId="0" borderId="4" xfId="1" applyNumberFormat="1" applyFont="1" applyFill="1" applyBorder="1"/>
    <xf numFmtId="14" fontId="0" fillId="0" borderId="4" xfId="1" applyNumberFormat="1" applyFont="1" applyFill="1" applyBorder="1"/>
    <xf numFmtId="14" fontId="0" fillId="0" borderId="4" xfId="0" applyNumberFormat="1" applyFont="1" applyFill="1" applyBorder="1"/>
    <xf numFmtId="0" fontId="0" fillId="0" borderId="15" xfId="0" applyFont="1" applyFill="1" applyBorder="1" applyAlignment="1">
      <alignment horizontal="center"/>
    </xf>
    <xf numFmtId="44" fontId="0" fillId="0" borderId="27" xfId="1" applyFont="1" applyFill="1" applyBorder="1"/>
    <xf numFmtId="0" fontId="0" fillId="0" borderId="19" xfId="0" applyFont="1" applyFill="1" applyBorder="1"/>
    <xf numFmtId="0" fontId="0" fillId="0" borderId="0" xfId="0" applyFont="1" applyFill="1"/>
    <xf numFmtId="0" fontId="0" fillId="0" borderId="20" xfId="0" applyFont="1" applyBorder="1"/>
    <xf numFmtId="44" fontId="3" fillId="0" borderId="6" xfId="1" applyFont="1" applyFill="1" applyBorder="1"/>
    <xf numFmtId="44" fontId="3" fillId="0" borderId="10" xfId="1" applyFont="1" applyFill="1" applyBorder="1"/>
    <xf numFmtId="0" fontId="3" fillId="0" borderId="6" xfId="1" applyNumberFormat="1" applyFont="1" applyFill="1" applyBorder="1"/>
    <xf numFmtId="14" fontId="3" fillId="0" borderId="6" xfId="1" applyNumberFormat="1" applyFont="1" applyFill="1" applyBorder="1"/>
    <xf numFmtId="14" fontId="3" fillId="0" borderId="6" xfId="0" applyNumberFormat="1" applyFont="1" applyFill="1" applyBorder="1"/>
    <xf numFmtId="0" fontId="3" fillId="0" borderId="18" xfId="0" applyFont="1" applyFill="1" applyBorder="1" applyAlignment="1">
      <alignment horizontal="center"/>
    </xf>
    <xf numFmtId="44" fontId="3" fillId="0" borderId="26" xfId="1" applyFont="1" applyFill="1" applyBorder="1"/>
    <xf numFmtId="0" fontId="0" fillId="0" borderId="11" xfId="0" applyFont="1" applyBorder="1" applyAlignment="1">
      <alignment wrapText="1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44" fontId="0" fillId="6" borderId="23" xfId="1" applyFont="1" applyFill="1" applyBorder="1"/>
    <xf numFmtId="0" fontId="0" fillId="6" borderId="23" xfId="0" applyFont="1" applyFill="1" applyBorder="1"/>
    <xf numFmtId="0" fontId="0" fillId="6" borderId="24" xfId="0" applyFont="1" applyFill="1" applyBorder="1" applyAlignment="1">
      <alignment horizontal="center"/>
    </xf>
    <xf numFmtId="44" fontId="2" fillId="6" borderId="3" xfId="1" applyFont="1" applyFill="1" applyBorder="1"/>
    <xf numFmtId="44" fontId="0" fillId="2" borderId="6" xfId="1" applyFont="1" applyFill="1" applyBorder="1" applyAlignment="1">
      <alignment vertical="center" wrapText="1"/>
    </xf>
    <xf numFmtId="44" fontId="0" fillId="2" borderId="26" xfId="0" applyNumberFormat="1" applyFont="1" applyFill="1" applyBorder="1" applyAlignment="1">
      <alignment horizontal="left" vertical="center" indent="1"/>
    </xf>
    <xf numFmtId="44" fontId="0" fillId="2" borderId="10" xfId="1" applyFont="1" applyFill="1" applyBorder="1" applyAlignment="1">
      <alignment vertical="center" wrapText="1"/>
    </xf>
    <xf numFmtId="44" fontId="0" fillId="2" borderId="13" xfId="0" applyNumberFormat="1" applyFont="1" applyFill="1" applyBorder="1" applyAlignment="1">
      <alignment horizontal="left" vertical="center" indent="1"/>
    </xf>
    <xf numFmtId="0" fontId="3" fillId="2" borderId="34" xfId="0" applyFont="1" applyFill="1" applyBorder="1"/>
    <xf numFmtId="0" fontId="0" fillId="0" borderId="34" xfId="0" applyFont="1" applyBorder="1"/>
    <xf numFmtId="0" fontId="3" fillId="0" borderId="20" xfId="0" applyFont="1" applyFill="1" applyBorder="1"/>
    <xf numFmtId="44" fontId="0" fillId="2" borderId="16" xfId="1" applyFont="1" applyFill="1" applyBorder="1"/>
    <xf numFmtId="0" fontId="0" fillId="0" borderId="36" xfId="0" applyFont="1" applyBorder="1"/>
    <xf numFmtId="0" fontId="0" fillId="0" borderId="8" xfId="0" applyFont="1" applyBorder="1" applyAlignment="1">
      <alignment wrapText="1"/>
    </xf>
    <xf numFmtId="0" fontId="2" fillId="3" borderId="28" xfId="0" applyFont="1" applyFill="1" applyBorder="1"/>
    <xf numFmtId="0" fontId="0" fillId="3" borderId="28" xfId="0" applyFont="1" applyFill="1" applyBorder="1"/>
    <xf numFmtId="44" fontId="0" fillId="3" borderId="28" xfId="1" applyFont="1" applyFill="1" applyBorder="1"/>
    <xf numFmtId="0" fontId="0" fillId="3" borderId="28" xfId="0" applyNumberFormat="1" applyFont="1" applyFill="1" applyBorder="1"/>
    <xf numFmtId="14" fontId="0" fillId="3" borderId="28" xfId="0" applyNumberFormat="1" applyFont="1" applyFill="1" applyBorder="1"/>
    <xf numFmtId="0" fontId="0" fillId="3" borderId="28" xfId="0" applyFont="1" applyFill="1" applyBorder="1" applyAlignment="1">
      <alignment horizontal="center"/>
    </xf>
    <xf numFmtId="44" fontId="0" fillId="6" borderId="31" xfId="1" applyFont="1" applyFill="1" applyBorder="1"/>
    <xf numFmtId="0" fontId="0" fillId="6" borderId="31" xfId="0" applyFont="1" applyFill="1" applyBorder="1"/>
    <xf numFmtId="0" fontId="0" fillId="6" borderId="32" xfId="0" applyFont="1" applyFill="1" applyBorder="1" applyAlignment="1">
      <alignment horizontal="center"/>
    </xf>
    <xf numFmtId="0" fontId="2" fillId="3" borderId="37" xfId="0" applyFont="1" applyFill="1" applyBorder="1"/>
    <xf numFmtId="44" fontId="0" fillId="6" borderId="38" xfId="0" applyNumberFormat="1" applyFont="1" applyFill="1" applyBorder="1"/>
    <xf numFmtId="44" fontId="0" fillId="6" borderId="33" xfId="0" applyNumberFormat="1" applyFont="1" applyFill="1" applyBorder="1"/>
    <xf numFmtId="14" fontId="0" fillId="6" borderId="31" xfId="0" applyNumberFormat="1" applyFont="1" applyFill="1" applyBorder="1"/>
    <xf numFmtId="44" fontId="2" fillId="6" borderId="33" xfId="1" applyFont="1" applyFill="1" applyBorder="1"/>
    <xf numFmtId="0" fontId="2" fillId="3" borderId="37" xfId="0" applyFont="1" applyFill="1" applyBorder="1" applyAlignment="1">
      <alignment wrapText="1"/>
    </xf>
    <xf numFmtId="0" fontId="2" fillId="6" borderId="38" xfId="0" applyFont="1" applyFill="1" applyBorder="1"/>
    <xf numFmtId="0" fontId="2" fillId="6" borderId="37" xfId="0" applyFont="1" applyFill="1" applyBorder="1"/>
    <xf numFmtId="44" fontId="0" fillId="6" borderId="37" xfId="0" applyNumberFormat="1" applyFont="1" applyFill="1" applyBorder="1"/>
    <xf numFmtId="44" fontId="2" fillId="6" borderId="22" xfId="0" applyNumberFormat="1" applyFont="1" applyFill="1" applyBorder="1"/>
    <xf numFmtId="0" fontId="9" fillId="8" borderId="39" xfId="0" applyFont="1" applyFill="1" applyBorder="1" applyProtection="1">
      <protection hidden="1"/>
    </xf>
    <xf numFmtId="0" fontId="0" fillId="8" borderId="40" xfId="0" applyFill="1" applyBorder="1" applyProtection="1">
      <protection hidden="1"/>
    </xf>
    <xf numFmtId="165" fontId="10" fillId="8" borderId="40" xfId="0" applyNumberFormat="1" applyFont="1" applyFill="1" applyBorder="1" applyAlignment="1" applyProtection="1">
      <alignment horizontal="right"/>
      <protection hidden="1"/>
    </xf>
    <xf numFmtId="14" fontId="11" fillId="8" borderId="40" xfId="0" applyNumberFormat="1" applyFont="1" applyFill="1" applyBorder="1" applyProtection="1">
      <protection hidden="1"/>
    </xf>
    <xf numFmtId="14" fontId="11" fillId="8" borderId="40" xfId="0" applyNumberFormat="1" applyFont="1" applyFill="1" applyBorder="1" applyAlignment="1" applyProtection="1">
      <alignment horizontal="center"/>
      <protection hidden="1"/>
    </xf>
    <xf numFmtId="14" fontId="10" fillId="8" borderId="40" xfId="0" applyNumberFormat="1" applyFont="1" applyFill="1" applyBorder="1" applyProtection="1">
      <protection hidden="1"/>
    </xf>
    <xf numFmtId="0" fontId="0" fillId="8" borderId="41" xfId="0" applyFill="1" applyBorder="1" applyProtection="1">
      <protection hidden="1"/>
    </xf>
    <xf numFmtId="0" fontId="0" fillId="8" borderId="42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9" fillId="8" borderId="0" xfId="0" applyFont="1" applyFill="1" applyBorder="1" applyProtection="1">
      <protection hidden="1"/>
    </xf>
    <xf numFmtId="14" fontId="10" fillId="8" borderId="0" xfId="0" applyNumberFormat="1" applyFont="1" applyFill="1" applyBorder="1" applyProtection="1">
      <protection hidden="1"/>
    </xf>
    <xf numFmtId="0" fontId="0" fillId="8" borderId="43" xfId="0" applyFill="1" applyBorder="1" applyProtection="1">
      <protection hidden="1"/>
    </xf>
    <xf numFmtId="0" fontId="9" fillId="8" borderId="42" xfId="0" applyFont="1" applyFill="1" applyBorder="1" applyProtection="1">
      <protection hidden="1"/>
    </xf>
    <xf numFmtId="0" fontId="12" fillId="8" borderId="0" xfId="0" applyFont="1" applyFill="1" applyBorder="1" applyProtection="1">
      <protection hidden="1"/>
    </xf>
    <xf numFmtId="0" fontId="13" fillId="8" borderId="42" xfId="0" applyFont="1" applyFill="1" applyBorder="1" applyAlignment="1" applyProtection="1">
      <alignment horizontal="center" vertical="center" wrapText="1"/>
      <protection hidden="1"/>
    </xf>
    <xf numFmtId="0" fontId="14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 applyProtection="1">
      <alignment horizontal="center" vertical="center" wrapText="1"/>
      <protection hidden="1"/>
    </xf>
    <xf numFmtId="166" fontId="13" fillId="8" borderId="48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44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45" xfId="0" applyNumberFormat="1" applyFont="1" applyFill="1" applyBorder="1" applyAlignment="1" applyProtection="1">
      <alignment horizontal="center" vertical="center" wrapText="1"/>
      <protection hidden="1"/>
    </xf>
    <xf numFmtId="0" fontId="13" fillId="8" borderId="43" xfId="0" applyFont="1" applyFill="1" applyBorder="1" applyAlignment="1" applyProtection="1">
      <alignment horizontal="center" vertical="center" wrapText="1"/>
      <protection hidden="1"/>
    </xf>
    <xf numFmtId="14" fontId="13" fillId="8" borderId="48" xfId="0" applyNumberFormat="1" applyFont="1" applyFill="1" applyBorder="1" applyAlignment="1" applyProtection="1">
      <alignment horizontal="center" vertical="center" wrapText="1"/>
      <protection hidden="1"/>
    </xf>
    <xf numFmtId="14" fontId="13" fillId="8" borderId="49" xfId="0" applyNumberFormat="1" applyFont="1" applyFill="1" applyBorder="1" applyAlignment="1" applyProtection="1">
      <alignment horizontal="center" vertical="center" wrapText="1"/>
      <protection hidden="1"/>
    </xf>
    <xf numFmtId="14" fontId="13" fillId="8" borderId="50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3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6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57" xfId="0" applyNumberFormat="1" applyFont="1" applyFill="1" applyBorder="1" applyAlignment="1" applyProtection="1">
      <alignment horizontal="center" vertical="center" wrapText="1"/>
      <protection hidden="1"/>
    </xf>
    <xf numFmtId="0" fontId="12" fillId="8" borderId="42" xfId="0" applyFont="1" applyFill="1" applyBorder="1" applyProtection="1">
      <protection hidden="1"/>
    </xf>
    <xf numFmtId="0" fontId="15" fillId="8" borderId="0" xfId="0" applyFont="1" applyFill="1"/>
    <xf numFmtId="0" fontId="16" fillId="8" borderId="43" xfId="0" applyFont="1" applyFill="1" applyBorder="1" applyProtection="1">
      <protection hidden="1"/>
    </xf>
    <xf numFmtId="0" fontId="15" fillId="8" borderId="0" xfId="5" applyFont="1" applyFill="1"/>
    <xf numFmtId="0" fontId="16" fillId="8" borderId="42" xfId="0" applyFont="1" applyFill="1" applyBorder="1" applyProtection="1">
      <protection hidden="1"/>
    </xf>
    <xf numFmtId="0" fontId="9" fillId="8" borderId="37" xfId="0" applyFont="1" applyFill="1" applyBorder="1" applyProtection="1">
      <protection hidden="1"/>
    </xf>
    <xf numFmtId="0" fontId="9" fillId="8" borderId="28" xfId="0" applyFont="1" applyFill="1" applyBorder="1" applyProtection="1">
      <protection hidden="1"/>
    </xf>
    <xf numFmtId="0" fontId="9" fillId="8" borderId="25" xfId="0" applyFont="1" applyFill="1" applyBorder="1" applyProtection="1">
      <protection hidden="1"/>
    </xf>
    <xf numFmtId="167" fontId="9" fillId="8" borderId="0" xfId="3" applyNumberFormat="1" applyFont="1" applyFill="1" applyBorder="1" applyProtection="1">
      <protection hidden="1"/>
    </xf>
    <xf numFmtId="0" fontId="9" fillId="8" borderId="43" xfId="0" applyFont="1" applyFill="1" applyBorder="1" applyProtection="1">
      <protection hidden="1"/>
    </xf>
    <xf numFmtId="0" fontId="16" fillId="8" borderId="0" xfId="0" applyFont="1" applyFill="1" applyBorder="1" applyProtection="1">
      <protection hidden="1"/>
    </xf>
    <xf numFmtId="0" fontId="13" fillId="8" borderId="66" xfId="0" applyFont="1" applyFill="1" applyBorder="1" applyAlignment="1" applyProtection="1">
      <alignment horizontal="center" vertical="center" wrapText="1"/>
      <protection hidden="1"/>
    </xf>
    <xf numFmtId="0" fontId="13" fillId="8" borderId="67" xfId="0" applyFont="1" applyFill="1" applyBorder="1" applyAlignment="1" applyProtection="1">
      <alignment horizontal="center" vertical="center" wrapText="1"/>
      <protection hidden="1"/>
    </xf>
    <xf numFmtId="0" fontId="9" fillId="8" borderId="42" xfId="0" applyFont="1" applyFill="1" applyBorder="1" applyAlignment="1" applyProtection="1">
      <alignment horizontal="center"/>
      <protection hidden="1"/>
    </xf>
    <xf numFmtId="0" fontId="17" fillId="8" borderId="0" xfId="0" applyFont="1" applyFill="1" applyBorder="1" applyProtection="1">
      <protection hidden="1"/>
    </xf>
    <xf numFmtId="0" fontId="5" fillId="8" borderId="0" xfId="0" applyFont="1" applyFill="1" applyBorder="1" applyProtection="1">
      <protection hidden="1"/>
    </xf>
    <xf numFmtId="0" fontId="0" fillId="8" borderId="69" xfId="0" applyFill="1" applyBorder="1" applyProtection="1">
      <protection hidden="1"/>
    </xf>
    <xf numFmtId="0" fontId="0" fillId="8" borderId="70" xfId="0" applyFill="1" applyBorder="1" applyProtection="1">
      <protection hidden="1"/>
    </xf>
    <xf numFmtId="0" fontId="13" fillId="8" borderId="70" xfId="0" applyFont="1" applyFill="1" applyBorder="1" applyAlignment="1" applyProtection="1">
      <alignment horizontal="center" vertical="center" wrapText="1"/>
      <protection hidden="1"/>
    </xf>
    <xf numFmtId="0" fontId="0" fillId="8" borderId="71" xfId="0" applyFill="1" applyBorder="1" applyProtection="1">
      <protection hidden="1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/>
    <xf numFmtId="164" fontId="8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Border="1"/>
    <xf numFmtId="164" fontId="0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Fill="1" applyBorder="1"/>
    <xf numFmtId="0" fontId="2" fillId="3" borderId="67" xfId="0" applyFont="1" applyFill="1" applyBorder="1"/>
    <xf numFmtId="44" fontId="3" fillId="6" borderId="3" xfId="1" applyFont="1" applyFill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7" borderId="22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6" borderId="38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2" fillId="3" borderId="28" xfId="0" applyFont="1" applyFill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2" fillId="6" borderId="3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167" fontId="5" fillId="5" borderId="60" xfId="3" applyNumberFormat="1" applyFont="1" applyFill="1" applyBorder="1" applyAlignment="1" applyProtection="1">
      <alignment horizontal="left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5" fillId="6" borderId="62" xfId="5" applyFont="1" applyFill="1" applyBorder="1" applyAlignment="1" applyProtection="1">
      <alignment horizontal="center"/>
      <protection locked="0"/>
    </xf>
    <xf numFmtId="0" fontId="22" fillId="6" borderId="62" xfId="0" applyFont="1" applyFill="1" applyBorder="1" applyAlignment="1" applyProtection="1">
      <alignment horizontal="center"/>
      <protection locked="0"/>
    </xf>
    <xf numFmtId="0" fontId="22" fillId="5" borderId="59" xfId="0" applyNumberFormat="1" applyFont="1" applyFill="1" applyBorder="1" applyAlignment="1" applyProtection="1">
      <alignment horizontal="left" wrapText="1"/>
      <protection locked="0"/>
    </xf>
    <xf numFmtId="167" fontId="22" fillId="5" borderId="59" xfId="3" applyNumberFormat="1" applyFont="1" applyFill="1" applyBorder="1" applyAlignment="1" applyProtection="1">
      <alignment horizontal="left"/>
      <protection locked="0"/>
    </xf>
    <xf numFmtId="0" fontId="23" fillId="6" borderId="62" xfId="0" applyFont="1" applyFill="1" applyBorder="1" applyAlignment="1" applyProtection="1">
      <alignment horizontal="center"/>
      <protection locked="0"/>
    </xf>
    <xf numFmtId="0" fontId="20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top" wrapText="1"/>
    </xf>
    <xf numFmtId="14" fontId="5" fillId="0" borderId="6" xfId="0" applyNumberFormat="1" applyFont="1" applyFill="1" applyBorder="1" applyAlignment="1">
      <alignment horizontal="right" vertical="top" wrapText="1"/>
    </xf>
    <xf numFmtId="0" fontId="0" fillId="0" borderId="6" xfId="0" applyFill="1" applyBorder="1"/>
    <xf numFmtId="0" fontId="0" fillId="10" borderId="72" xfId="0" applyFont="1" applyFill="1" applyBorder="1" applyAlignment="1">
      <alignment vertical="center"/>
    </xf>
    <xf numFmtId="0" fontId="5" fillId="10" borderId="72" xfId="0" applyFont="1" applyFill="1" applyBorder="1" applyAlignment="1">
      <alignment horizontal="center" vertical="center"/>
    </xf>
    <xf numFmtId="14" fontId="0" fillId="10" borderId="72" xfId="0" applyNumberFormat="1" applyFont="1" applyFill="1" applyBorder="1" applyAlignment="1">
      <alignment horizontal="center" vertical="center"/>
    </xf>
    <xf numFmtId="164" fontId="0" fillId="10" borderId="72" xfId="0" applyNumberFormat="1" applyFont="1" applyFill="1" applyBorder="1" applyAlignment="1">
      <alignment horizontal="center" vertical="center"/>
    </xf>
    <xf numFmtId="0" fontId="5" fillId="10" borderId="72" xfId="0" applyFont="1" applyFill="1" applyBorder="1" applyAlignment="1">
      <alignment vertical="center"/>
    </xf>
    <xf numFmtId="0" fontId="2" fillId="11" borderId="0" xfId="0" applyFont="1" applyFill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/>
    <xf numFmtId="44" fontId="0" fillId="11" borderId="0" xfId="0" applyNumberFormat="1" applyFill="1" applyAlignment="1">
      <alignment horizontal="center"/>
    </xf>
    <xf numFmtId="14" fontId="0" fillId="0" borderId="0" xfId="0" applyNumberFormat="1"/>
    <xf numFmtId="167" fontId="5" fillId="5" borderId="60" xfId="3" applyNumberFormat="1" applyFont="1" applyFill="1" applyBorder="1" applyAlignment="1" applyProtection="1">
      <alignment horizontal="left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23" fillId="5" borderId="59" xfId="0" applyNumberFormat="1" applyFont="1" applyFill="1" applyBorder="1" applyAlignment="1" applyProtection="1">
      <alignment horizontal="left" wrapText="1"/>
      <protection locked="0"/>
    </xf>
    <xf numFmtId="167" fontId="23" fillId="5" borderId="59" xfId="3" applyNumberFormat="1" applyFont="1" applyFill="1" applyBorder="1" applyAlignment="1" applyProtection="1">
      <alignment horizontal="left"/>
      <protection locked="0"/>
    </xf>
    <xf numFmtId="4" fontId="0" fillId="9" borderId="3" xfId="0" applyNumberFormat="1" applyFont="1" applyFill="1" applyBorder="1" applyAlignment="1">
      <alignment horizontal="left"/>
    </xf>
    <xf numFmtId="4" fontId="0" fillId="9" borderId="3" xfId="0" applyNumberFormat="1" applyFont="1" applyFill="1" applyBorder="1" applyAlignment="1">
      <alignment horizontal="left" wrapText="1"/>
    </xf>
    <xf numFmtId="0" fontId="2" fillId="9" borderId="3" xfId="0" applyFont="1" applyFill="1" applyBorder="1"/>
    <xf numFmtId="0" fontId="2" fillId="9" borderId="3" xfId="0" applyFont="1" applyFill="1" applyBorder="1" applyAlignment="1">
      <alignment horizontal="left"/>
    </xf>
    <xf numFmtId="44" fontId="0" fillId="0" borderId="4" xfId="1" applyFont="1" applyBorder="1"/>
    <xf numFmtId="0" fontId="0" fillId="0" borderId="4" xfId="0" applyNumberFormat="1" applyFont="1" applyBorder="1"/>
    <xf numFmtId="0" fontId="0" fillId="0" borderId="15" xfId="0" applyFont="1" applyBorder="1"/>
    <xf numFmtId="0" fontId="0" fillId="0" borderId="27" xfId="0" applyFont="1" applyBorder="1"/>
    <xf numFmtId="44" fontId="0" fillId="0" borderId="28" xfId="1" applyFont="1" applyFill="1" applyBorder="1"/>
    <xf numFmtId="0" fontId="0" fillId="2" borderId="73" xfId="1" applyNumberFormat="1" applyFont="1" applyFill="1" applyBorder="1"/>
    <xf numFmtId="14" fontId="24" fillId="0" borderId="1" xfId="0" applyNumberFormat="1" applyFont="1" applyFill="1" applyBorder="1" applyAlignment="1">
      <alignment horizontal="right" vertical="top" wrapText="1"/>
    </xf>
    <xf numFmtId="14" fontId="2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4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4" fontId="25" fillId="0" borderId="1" xfId="0" applyNumberFormat="1" applyFont="1" applyFill="1" applyBorder="1" applyAlignment="1">
      <alignment horizontal="center" vertical="center"/>
    </xf>
    <xf numFmtId="44" fontId="2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4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left"/>
    </xf>
    <xf numFmtId="44" fontId="3" fillId="0" borderId="0" xfId="0" applyNumberFormat="1" applyFont="1" applyFill="1"/>
    <xf numFmtId="44" fontId="3" fillId="0" borderId="0" xfId="0" applyNumberFormat="1" applyFont="1"/>
    <xf numFmtId="4" fontId="0" fillId="0" borderId="0" xfId="0" applyNumberFormat="1" applyFont="1" applyFill="1" applyBorder="1" applyAlignment="1">
      <alignment horizontal="left"/>
    </xf>
    <xf numFmtId="44" fontId="0" fillId="0" borderId="0" xfId="1" applyNumberFormat="1" applyFont="1" applyFill="1" applyBorder="1" applyAlignment="1">
      <alignment horizontal="right"/>
    </xf>
    <xf numFmtId="0" fontId="2" fillId="13" borderId="23" xfId="0" applyFont="1" applyFill="1" applyBorder="1" applyAlignment="1">
      <alignment horizontal="center" vertical="center" wrapText="1"/>
    </xf>
    <xf numFmtId="0" fontId="2" fillId="13" borderId="24" xfId="0" applyFont="1" applyFill="1" applyBorder="1" applyAlignment="1">
      <alignment horizontal="center" vertical="center" wrapText="1"/>
    </xf>
    <xf numFmtId="0" fontId="0" fillId="0" borderId="8" xfId="0" applyFont="1" applyBorder="1" applyProtection="1"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2" fillId="0" borderId="12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44" fontId="0" fillId="2" borderId="6" xfId="1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4" fontId="0" fillId="2" borderId="1" xfId="1" applyFont="1" applyFill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3" borderId="25" xfId="0" applyFont="1" applyFill="1" applyBorder="1"/>
    <xf numFmtId="0" fontId="3" fillId="0" borderId="0" xfId="0" applyFont="1" applyAlignment="1">
      <alignment horizontal="right"/>
    </xf>
    <xf numFmtId="0" fontId="7" fillId="0" borderId="12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left"/>
      <protection locked="0"/>
    </xf>
    <xf numFmtId="0" fontId="2" fillId="0" borderId="36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44" fontId="0" fillId="2" borderId="4" xfId="1" applyFont="1" applyFill="1" applyBorder="1" applyProtection="1">
      <protection locked="0"/>
    </xf>
    <xf numFmtId="44" fontId="0" fillId="2" borderId="1" xfId="1" applyFont="1" applyFill="1" applyBorder="1" applyProtection="1"/>
    <xf numFmtId="44" fontId="0" fillId="2" borderId="10" xfId="1" applyFont="1" applyFill="1" applyBorder="1" applyProtection="1"/>
    <xf numFmtId="44" fontId="0" fillId="2" borderId="6" xfId="1" applyFont="1" applyFill="1" applyBorder="1" applyProtection="1"/>
    <xf numFmtId="44" fontId="3" fillId="0" borderId="6" xfId="1" applyFont="1" applyFill="1" applyBorder="1" applyProtection="1">
      <protection locked="0"/>
    </xf>
    <xf numFmtId="164" fontId="0" fillId="10" borderId="72" xfId="0" applyNumberFormat="1" applyFont="1" applyFill="1" applyBorder="1" applyAlignment="1" applyProtection="1">
      <alignment horizontal="center" vertical="center"/>
      <protection locked="0"/>
    </xf>
    <xf numFmtId="0" fontId="0" fillId="10" borderId="72" xfId="0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4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>
      <alignment horizontal="left" wrapText="1"/>
    </xf>
    <xf numFmtId="4" fontId="0" fillId="0" borderId="48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vertical="center" wrapText="1"/>
    </xf>
    <xf numFmtId="0" fontId="4" fillId="0" borderId="12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44" fontId="0" fillId="2" borderId="29" xfId="1" applyFont="1" applyFill="1" applyBorder="1" applyProtection="1">
      <protection locked="0"/>
    </xf>
    <xf numFmtId="44" fontId="0" fillId="6" borderId="3" xfId="1" applyNumberFormat="1" applyFont="1" applyFill="1" applyBorder="1" applyAlignment="1">
      <alignment horizontal="right"/>
    </xf>
    <xf numFmtId="168" fontId="0" fillId="6" borderId="3" xfId="1" applyNumberFormat="1" applyFont="1" applyFill="1" applyBorder="1" applyAlignment="1">
      <alignment horizontal="right"/>
    </xf>
    <xf numFmtId="44" fontId="0" fillId="14" borderId="3" xfId="1" applyNumberFormat="1" applyFont="1" applyFill="1" applyBorder="1" applyAlignment="1">
      <alignment horizontal="right"/>
    </xf>
    <xf numFmtId="0" fontId="0" fillId="5" borderId="28" xfId="0" applyFont="1" applyFill="1" applyBorder="1"/>
    <xf numFmtId="0" fontId="2" fillId="3" borderId="53" xfId="0" applyFont="1" applyFill="1" applyBorder="1" applyAlignment="1">
      <alignment wrapText="1"/>
    </xf>
    <xf numFmtId="0" fontId="2" fillId="3" borderId="67" xfId="0" applyFont="1" applyFill="1" applyBorder="1" applyAlignment="1">
      <alignment horizontal="left" wrapText="1"/>
    </xf>
    <xf numFmtId="0" fontId="0" fillId="3" borderId="67" xfId="0" applyFont="1" applyFill="1" applyBorder="1"/>
    <xf numFmtId="44" fontId="0" fillId="3" borderId="67" xfId="1" applyFont="1" applyFill="1" applyBorder="1"/>
    <xf numFmtId="0" fontId="0" fillId="3" borderId="67" xfId="0" applyNumberFormat="1" applyFont="1" applyFill="1" applyBorder="1"/>
    <xf numFmtId="14" fontId="0" fillId="3" borderId="67" xfId="0" applyNumberFormat="1" applyFont="1" applyFill="1" applyBorder="1"/>
    <xf numFmtId="0" fontId="0" fillId="3" borderId="67" xfId="0" applyFont="1" applyFill="1" applyBorder="1" applyAlignment="1">
      <alignment horizontal="center"/>
    </xf>
    <xf numFmtId="0" fontId="0" fillId="3" borderId="68" xfId="0" applyFont="1" applyFill="1" applyBorder="1"/>
    <xf numFmtId="44" fontId="0" fillId="6" borderId="3" xfId="1" applyFont="1" applyFill="1" applyBorder="1"/>
    <xf numFmtId="44" fontId="0" fillId="6" borderId="22" xfId="1" applyFont="1" applyFill="1" applyBorder="1"/>
    <xf numFmtId="2" fontId="5" fillId="6" borderId="61" xfId="5" applyNumberFormat="1" applyFont="1" applyFill="1" applyBorder="1" applyAlignment="1" applyProtection="1">
      <alignment horizontal="center"/>
      <protection locked="0"/>
    </xf>
    <xf numFmtId="44" fontId="5" fillId="6" borderId="61" xfId="3" applyNumberFormat="1" applyFont="1" applyFill="1" applyBorder="1" applyAlignment="1" applyProtection="1">
      <alignment horizontal="center"/>
      <protection locked="0"/>
    </xf>
    <xf numFmtId="44" fontId="23" fillId="6" borderId="61" xfId="3" applyNumberFormat="1" applyFont="1" applyFill="1" applyBorder="1" applyAlignment="1" applyProtection="1">
      <alignment horizontal="center"/>
      <protection locked="0"/>
    </xf>
    <xf numFmtId="44" fontId="22" fillId="6" borderId="61" xfId="3" applyNumberFormat="1" applyFont="1" applyFill="1" applyBorder="1" applyAlignment="1" applyProtection="1">
      <alignment horizontal="center"/>
      <protection locked="0"/>
    </xf>
    <xf numFmtId="44" fontId="5" fillId="6" borderId="61" xfId="4" applyNumberFormat="1" applyFont="1" applyFill="1" applyBorder="1" applyAlignment="1" applyProtection="1">
      <alignment horizontal="center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28" xfId="0" applyFill="1" applyBorder="1" applyAlignment="1" applyProtection="1">
      <alignment horizontal="left"/>
      <protection hidden="1"/>
    </xf>
    <xf numFmtId="0" fontId="0" fillId="8" borderId="74" xfId="0" applyFill="1" applyBorder="1" applyAlignment="1" applyProtection="1">
      <alignment horizontal="left"/>
      <protection hidden="1"/>
    </xf>
    <xf numFmtId="9" fontId="0" fillId="8" borderId="75" xfId="4" applyFont="1" applyFill="1" applyBorder="1" applyAlignment="1" applyProtection="1">
      <alignment horizontal="center"/>
      <protection hidden="1"/>
    </xf>
    <xf numFmtId="44" fontId="3" fillId="0" borderId="21" xfId="1" applyFont="1" applyFill="1" applyBorder="1"/>
    <xf numFmtId="44" fontId="3" fillId="0" borderId="21" xfId="1" applyFont="1" applyFill="1" applyBorder="1" applyProtection="1"/>
    <xf numFmtId="44" fontId="3" fillId="15" borderId="3" xfId="1" applyFont="1" applyFill="1" applyBorder="1" applyProtection="1"/>
    <xf numFmtId="44" fontId="3" fillId="15" borderId="3" xfId="1" applyFont="1" applyFill="1" applyBorder="1"/>
    <xf numFmtId="44" fontId="3" fillId="0" borderId="8" xfId="1" applyFont="1" applyFill="1" applyBorder="1" applyProtection="1">
      <protection locked="0"/>
    </xf>
    <xf numFmtId="44" fontId="3" fillId="0" borderId="10" xfId="1" applyFont="1" applyFill="1" applyBorder="1" applyProtection="1">
      <protection locked="0"/>
    </xf>
    <xf numFmtId="44" fontId="3" fillId="0" borderId="12" xfId="1" applyFont="1" applyFill="1" applyBorder="1" applyProtection="1">
      <protection locked="0"/>
    </xf>
    <xf numFmtId="44" fontId="3" fillId="0" borderId="78" xfId="1" applyFont="1" applyFill="1" applyBorder="1"/>
    <xf numFmtId="44" fontId="3" fillId="0" borderId="79" xfId="1" applyFont="1" applyFill="1" applyBorder="1"/>
    <xf numFmtId="44" fontId="3" fillId="0" borderId="16" xfId="1" applyFont="1" applyFill="1" applyBorder="1" applyProtection="1">
      <protection locked="0"/>
    </xf>
    <xf numFmtId="44" fontId="3" fillId="0" borderId="18" xfId="1" applyFont="1" applyFill="1" applyBorder="1" applyProtection="1">
      <protection locked="0"/>
    </xf>
    <xf numFmtId="44" fontId="3" fillId="0" borderId="80" xfId="1" applyFont="1" applyFill="1" applyBorder="1"/>
    <xf numFmtId="44" fontId="3" fillId="15" borderId="13" xfId="1" applyFont="1" applyFill="1" applyBorder="1" applyProtection="1"/>
    <xf numFmtId="44" fontId="3" fillId="15" borderId="26" xfId="1" applyFont="1" applyFill="1" applyBorder="1" applyProtection="1"/>
    <xf numFmtId="44" fontId="3" fillId="15" borderId="77" xfId="1" applyFont="1" applyFill="1" applyBorder="1" applyProtection="1"/>
    <xf numFmtId="7" fontId="5" fillId="6" borderId="61" xfId="5" applyNumberFormat="1" applyFont="1" applyFill="1" applyBorder="1" applyAlignment="1" applyProtection="1">
      <alignment horizontal="center"/>
      <protection locked="0"/>
    </xf>
    <xf numFmtId="0" fontId="2" fillId="13" borderId="37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44" fontId="21" fillId="12" borderId="16" xfId="1" applyFont="1" applyFill="1" applyBorder="1" applyAlignment="1">
      <alignment horizontal="center" vertical="center"/>
    </xf>
    <xf numFmtId="44" fontId="21" fillId="12" borderId="35" xfId="1" applyFont="1" applyFill="1" applyBorder="1" applyAlignment="1">
      <alignment horizontal="center" vertical="center"/>
    </xf>
    <xf numFmtId="44" fontId="21" fillId="12" borderId="9" xfId="1" applyFont="1" applyFill="1" applyBorder="1" applyAlignment="1">
      <alignment horizontal="center" vertical="center"/>
    </xf>
    <xf numFmtId="44" fontId="21" fillId="12" borderId="32" xfId="1" applyFont="1" applyFill="1" applyBorder="1" applyAlignment="1">
      <alignment horizontal="center" vertical="center"/>
    </xf>
    <xf numFmtId="44" fontId="21" fillId="12" borderId="66" xfId="1" applyFont="1" applyFill="1" applyBorder="1" applyAlignment="1">
      <alignment horizontal="center" vertical="center"/>
    </xf>
    <xf numFmtId="44" fontId="21" fillId="12" borderId="30" xfId="1" applyFont="1" applyFill="1" applyBorder="1" applyAlignment="1">
      <alignment horizontal="center" vertical="center"/>
    </xf>
    <xf numFmtId="44" fontId="0" fillId="4" borderId="53" xfId="1" applyFont="1" applyFill="1" applyBorder="1" applyAlignment="1">
      <alignment horizontal="right"/>
    </xf>
    <xf numFmtId="44" fontId="0" fillId="4" borderId="68" xfId="1" applyFont="1" applyFill="1" applyBorder="1" applyAlignment="1">
      <alignment horizontal="right"/>
    </xf>
    <xf numFmtId="44" fontId="0" fillId="4" borderId="37" xfId="1" applyFont="1" applyFill="1" applyBorder="1" applyAlignment="1">
      <alignment horizontal="right"/>
    </xf>
    <xf numFmtId="44" fontId="0" fillId="4" borderId="25" xfId="1" applyFont="1" applyFill="1" applyBorder="1" applyAlignment="1">
      <alignment horizontal="right"/>
    </xf>
    <xf numFmtId="0" fontId="2" fillId="4" borderId="37" xfId="0" applyFont="1" applyFill="1" applyBorder="1"/>
    <xf numFmtId="0" fontId="2" fillId="4" borderId="25" xfId="0" applyFont="1" applyFill="1" applyBorder="1"/>
    <xf numFmtId="0" fontId="0" fillId="4" borderId="37" xfId="0" applyFont="1" applyFill="1" applyBorder="1" applyAlignment="1">
      <alignment horizontal="left"/>
    </xf>
    <xf numFmtId="0" fontId="0" fillId="4" borderId="25" xfId="0" applyFont="1" applyFill="1" applyBorder="1" applyAlignment="1">
      <alignment horizontal="left"/>
    </xf>
    <xf numFmtId="167" fontId="5" fillId="5" borderId="60" xfId="3" applyNumberFormat="1" applyFont="1" applyFill="1" applyBorder="1" applyAlignment="1" applyProtection="1">
      <alignment horizontal="left"/>
      <protection locked="0"/>
    </xf>
    <xf numFmtId="167" fontId="5" fillId="5" borderId="59" xfId="3" applyNumberFormat="1" applyFont="1" applyFill="1" applyBorder="1" applyAlignment="1" applyProtection="1">
      <alignment horizontal="left"/>
      <protection locked="0"/>
    </xf>
    <xf numFmtId="0" fontId="5" fillId="5" borderId="63" xfId="5" applyNumberFormat="1" applyFont="1" applyFill="1" applyBorder="1" applyAlignment="1" applyProtection="1">
      <alignment horizontal="left" wrapText="1"/>
      <protection locked="0"/>
    </xf>
    <xf numFmtId="0" fontId="5" fillId="5" borderId="64" xfId="5" applyNumberFormat="1" applyFont="1" applyFill="1" applyBorder="1" applyAlignment="1" applyProtection="1">
      <alignment horizontal="left" wrapText="1"/>
      <protection locked="0"/>
    </xf>
    <xf numFmtId="167" fontId="5" fillId="5" borderId="65" xfId="3" applyNumberFormat="1" applyFont="1" applyFill="1" applyBorder="1" applyAlignment="1" applyProtection="1">
      <alignment horizontal="left"/>
      <protection locked="0"/>
    </xf>
    <xf numFmtId="167" fontId="5" fillId="5" borderId="64" xfId="3" applyNumberFormat="1" applyFont="1" applyFill="1" applyBorder="1" applyAlignment="1" applyProtection="1">
      <alignment horizontal="left"/>
      <protection locked="0"/>
    </xf>
    <xf numFmtId="0" fontId="13" fillId="8" borderId="38" xfId="0" applyFont="1" applyFill="1" applyBorder="1" applyAlignment="1" applyProtection="1">
      <alignment horizontal="center" vertical="center" wrapText="1"/>
      <protection hidden="1"/>
    </xf>
    <xf numFmtId="0" fontId="13" fillId="8" borderId="46" xfId="0" applyFont="1" applyFill="1" applyBorder="1" applyAlignment="1" applyProtection="1">
      <alignment horizontal="center" vertical="center" wrapText="1"/>
      <protection hidden="1"/>
    </xf>
    <xf numFmtId="0" fontId="13" fillId="8" borderId="48" xfId="0" applyFont="1" applyFill="1" applyBorder="1" applyAlignment="1" applyProtection="1">
      <alignment horizontal="center" vertical="center" wrapText="1"/>
      <protection hidden="1"/>
    </xf>
    <xf numFmtId="0" fontId="13" fillId="8" borderId="51" xfId="0" applyFont="1" applyFill="1" applyBorder="1" applyAlignment="1" applyProtection="1">
      <alignment horizontal="center" vertical="center" wrapText="1"/>
      <protection hidden="1"/>
    </xf>
    <xf numFmtId="0" fontId="13" fillId="8" borderId="53" xfId="0" applyFont="1" applyFill="1" applyBorder="1" applyAlignment="1" applyProtection="1">
      <alignment horizontal="center" vertical="center" wrapText="1"/>
      <protection hidden="1"/>
    </xf>
    <xf numFmtId="0" fontId="13" fillId="8" borderId="54" xfId="0" applyFont="1" applyFill="1" applyBorder="1" applyAlignment="1" applyProtection="1">
      <alignment horizontal="center" vertical="center" wrapText="1"/>
      <protection hidden="1"/>
    </xf>
    <xf numFmtId="0" fontId="13" fillId="8" borderId="47" xfId="0" applyFont="1" applyFill="1" applyBorder="1" applyAlignment="1" applyProtection="1">
      <alignment horizontal="center" vertical="center" wrapText="1"/>
      <protection hidden="1"/>
    </xf>
    <xf numFmtId="0" fontId="13" fillId="8" borderId="52" xfId="0" applyFont="1" applyFill="1" applyBorder="1" applyAlignment="1" applyProtection="1">
      <alignment horizontal="center" vertical="center" wrapText="1"/>
      <protection hidden="1"/>
    </xf>
    <xf numFmtId="0" fontId="13" fillId="8" borderId="55" xfId="0" applyFont="1" applyFill="1" applyBorder="1" applyAlignment="1" applyProtection="1">
      <alignment horizontal="center" vertical="center" wrapText="1"/>
      <protection hidden="1"/>
    </xf>
    <xf numFmtId="0" fontId="9" fillId="8" borderId="37" xfId="0" applyFont="1" applyFill="1" applyBorder="1" applyAlignment="1" applyProtection="1">
      <alignment horizontal="center"/>
      <protection hidden="1"/>
    </xf>
    <xf numFmtId="0" fontId="9" fillId="8" borderId="28" xfId="0" applyFont="1" applyFill="1" applyBorder="1" applyAlignment="1" applyProtection="1">
      <alignment horizontal="center"/>
      <protection hidden="1"/>
    </xf>
    <xf numFmtId="0" fontId="9" fillId="8" borderId="25" xfId="0" applyFont="1" applyFill="1" applyBorder="1" applyAlignment="1" applyProtection="1">
      <alignment horizontal="center"/>
      <protection hidden="1"/>
    </xf>
    <xf numFmtId="166" fontId="13" fillId="8" borderId="33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76" xfId="0" applyNumberFormat="1" applyFont="1" applyFill="1" applyBorder="1" applyAlignment="1" applyProtection="1">
      <alignment horizontal="center" vertical="center" wrapText="1"/>
      <protection hidden="1"/>
    </xf>
    <xf numFmtId="166" fontId="13" fillId="8" borderId="77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58" xfId="5" applyNumberFormat="1" applyFont="1" applyFill="1" applyBorder="1" applyAlignment="1" applyProtection="1">
      <alignment horizontal="left" wrapText="1"/>
      <protection locked="0"/>
    </xf>
    <xf numFmtId="0" fontId="5" fillId="5" borderId="59" xfId="5" applyNumberFormat="1" applyFont="1" applyFill="1" applyBorder="1" applyAlignment="1" applyProtection="1">
      <alignment horizontal="left" wrapText="1"/>
      <protection locked="0"/>
    </xf>
    <xf numFmtId="0" fontId="5" fillId="5" borderId="58" xfId="0" applyNumberFormat="1" applyFont="1" applyFill="1" applyBorder="1" applyAlignment="1" applyProtection="1">
      <alignment horizontal="left" wrapText="1"/>
      <protection locked="0"/>
    </xf>
    <xf numFmtId="0" fontId="23" fillId="5" borderId="59" xfId="0" applyNumberFormat="1" applyFont="1" applyFill="1" applyBorder="1" applyAlignment="1" applyProtection="1">
      <alignment horizontal="left" wrapText="1"/>
      <protection locked="0"/>
    </xf>
    <xf numFmtId="167" fontId="23" fillId="5" borderId="59" xfId="3" applyNumberFormat="1" applyFont="1" applyFill="1" applyBorder="1" applyAlignment="1" applyProtection="1">
      <alignment horizontal="left"/>
      <protection locked="0"/>
    </xf>
    <xf numFmtId="0" fontId="13" fillId="8" borderId="44" xfId="0" applyFont="1" applyFill="1" applyBorder="1" applyAlignment="1" applyProtection="1">
      <alignment horizontal="center" vertical="center" wrapText="1"/>
      <protection hidden="1"/>
    </xf>
    <xf numFmtId="0" fontId="13" fillId="8" borderId="49" xfId="0" applyFont="1" applyFill="1" applyBorder="1" applyAlignment="1" applyProtection="1">
      <alignment horizontal="center" vertical="center" wrapText="1"/>
      <protection hidden="1"/>
    </xf>
    <xf numFmtId="0" fontId="13" fillId="8" borderId="56" xfId="0" applyFont="1" applyFill="1" applyBorder="1" applyAlignment="1" applyProtection="1">
      <alignment horizontal="center" vertical="center" wrapText="1"/>
      <protection hidden="1"/>
    </xf>
    <xf numFmtId="0" fontId="23" fillId="0" borderId="4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13" fillId="8" borderId="45" xfId="0" applyFont="1" applyFill="1" applyBorder="1" applyAlignment="1" applyProtection="1">
      <alignment horizontal="center" vertical="center" wrapText="1"/>
      <protection hidden="1"/>
    </xf>
    <xf numFmtId="0" fontId="13" fillId="8" borderId="50" xfId="0" applyFont="1" applyFill="1" applyBorder="1" applyAlignment="1" applyProtection="1">
      <alignment horizontal="center" vertical="center" wrapText="1"/>
      <protection hidden="1"/>
    </xf>
    <xf numFmtId="0" fontId="13" fillId="8" borderId="57" xfId="0" applyFont="1" applyFill="1" applyBorder="1" applyAlignment="1" applyProtection="1">
      <alignment horizontal="center" vertical="center" wrapText="1"/>
      <protection hidden="1"/>
    </xf>
    <xf numFmtId="0" fontId="0" fillId="8" borderId="70" xfId="0" applyFill="1" applyBorder="1" applyAlignment="1" applyProtection="1">
      <alignment horizontal="left"/>
      <protection hidden="1"/>
    </xf>
    <xf numFmtId="0" fontId="0" fillId="0" borderId="5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5" fillId="8" borderId="0" xfId="0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left" vertical="top" wrapText="1"/>
    </xf>
    <xf numFmtId="0" fontId="13" fillId="8" borderId="66" xfId="0" applyFont="1" applyFill="1" applyBorder="1" applyAlignment="1" applyProtection="1">
      <alignment horizontal="center" vertical="center" wrapText="1"/>
      <protection hidden="1"/>
    </xf>
    <xf numFmtId="0" fontId="13" fillId="8" borderId="0" xfId="0" applyFont="1" applyFill="1" applyBorder="1" applyAlignment="1" applyProtection="1">
      <alignment horizontal="center" vertical="center" wrapText="1"/>
      <protection hidden="1"/>
    </xf>
    <xf numFmtId="0" fontId="13" fillId="8" borderId="67" xfId="0" applyFont="1" applyFill="1" applyBorder="1" applyAlignment="1" applyProtection="1">
      <alignment horizontal="center" vertical="center" wrapText="1"/>
      <protection hidden="1"/>
    </xf>
  </cellXfs>
  <cellStyles count="6">
    <cellStyle name="Comma" xfId="3" builtinId="3"/>
    <cellStyle name="Currency" xfId="1" builtinId="4"/>
    <cellStyle name="Currency 2" xfId="2"/>
    <cellStyle name="Normal" xfId="0" builtinId="0"/>
    <cellStyle name="Normal 2" xfId="5"/>
    <cellStyle name="Percent" xfId="4" builtinId="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m/yyyy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/mm/yyyy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Table3" displayName="Table3" ref="A3:Q17" totalsRowShown="0" headerRowDxfId="19" dataDxfId="18" tableBorderDxfId="17">
  <autoFilter ref="A3:Q17"/>
  <tableColumns count="17">
    <tableColumn id="1" name="Column1" dataDxfId="16"/>
    <tableColumn id="7" name="Column7" dataDxfId="15"/>
    <tableColumn id="18" name="Column72" dataDxfId="14"/>
    <tableColumn id="2" name="Column2" dataDxfId="13"/>
    <tableColumn id="3" name="Column3" dataDxfId="12"/>
    <tableColumn id="4" name="Column4" dataDxfId="11"/>
    <tableColumn id="5" name="Column5" dataDxfId="10"/>
    <tableColumn id="6" name="Column6" dataDxfId="9"/>
    <tableColumn id="8" name="Column8" dataDxfId="8"/>
    <tableColumn id="9" name="Column9" dataDxfId="7"/>
    <tableColumn id="10" name="Column10" dataDxfId="6"/>
    <tableColumn id="11" name="Column11" dataDxfId="5"/>
    <tableColumn id="12" name="Column12" dataDxfId="4"/>
    <tableColumn id="13" name="Column13" dataDxfId="3"/>
    <tableColumn id="15" name="Column15" dataDxfId="2"/>
    <tableColumn id="16" name="Column16" dataDxfId="1">
      <calculatedColumnFormula>SUM(Table3[[#This Row],[Column10]],Table3[[#This Row],[Column11]],Table3[[#This Row],[Column15]])</calculatedColumnFormula>
    </tableColumn>
    <tableColumn id="17" name="Column1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7"/>
  <sheetViews>
    <sheetView showGridLines="0" tabSelected="1" zoomScale="80" zoomScaleNormal="80" workbookViewId="0">
      <pane ySplit="13" topLeftCell="A14" activePane="bottomLeft" state="frozen"/>
      <selection pane="bottomLeft" activeCell="B1" sqref="B1:C1"/>
    </sheetView>
  </sheetViews>
  <sheetFormatPr defaultColWidth="9.28515625" defaultRowHeight="15" x14ac:dyDescent="0.25"/>
  <cols>
    <col min="1" max="1" width="1.7109375" style="3" customWidth="1"/>
    <col min="2" max="2" width="32.42578125" style="3" customWidth="1"/>
    <col min="3" max="3" width="32.42578125" style="8" customWidth="1"/>
    <col min="4" max="4" width="19.42578125" style="3" customWidth="1"/>
    <col min="5" max="5" width="18.42578125" style="3" customWidth="1"/>
    <col min="6" max="6" width="18.28515625" style="3" customWidth="1"/>
    <col min="7" max="7" width="19.42578125" style="3" customWidth="1"/>
    <col min="8" max="8" width="15.85546875" style="3" customWidth="1"/>
    <col min="9" max="11" width="18.28515625" style="3" hidden="1" customWidth="1"/>
    <col min="12" max="13" width="18.28515625" style="4" hidden="1" customWidth="1"/>
    <col min="14" max="14" width="13.28515625" style="3" hidden="1" customWidth="1"/>
    <col min="15" max="15" width="15" style="3" hidden="1" customWidth="1"/>
    <col min="16" max="16" width="18.42578125" style="3" hidden="1" customWidth="1"/>
    <col min="17" max="17" width="44.5703125" style="3" bestFit="1" customWidth="1"/>
    <col min="18" max="18" width="45.42578125" style="3" hidden="1" customWidth="1"/>
    <col min="19" max="19" width="19.28515625" style="3" hidden="1" customWidth="1"/>
    <col min="20" max="20" width="8.85546875" style="3" customWidth="1"/>
    <col min="21" max="16384" width="9.28515625" style="3"/>
  </cols>
  <sheetData>
    <row r="1" spans="2:19" ht="21" x14ac:dyDescent="0.35">
      <c r="B1" s="325" t="s">
        <v>96</v>
      </c>
      <c r="C1" s="325"/>
      <c r="I1" s="236"/>
      <c r="J1" s="236"/>
      <c r="K1" s="236"/>
      <c r="L1" s="237"/>
      <c r="M1" s="237"/>
      <c r="N1" s="236"/>
      <c r="O1" s="236"/>
      <c r="P1" s="236"/>
      <c r="Q1" s="236"/>
    </row>
    <row r="2" spans="2:19" ht="15.75" thickBot="1" x14ac:dyDescent="0.3">
      <c r="I2" s="236"/>
      <c r="J2" s="236"/>
      <c r="K2" s="236"/>
      <c r="L2" s="237"/>
      <c r="M2" s="237"/>
      <c r="N2" s="236"/>
      <c r="O2" s="236"/>
      <c r="P2" s="236"/>
      <c r="Q2" s="236"/>
    </row>
    <row r="3" spans="2:19" ht="18.75" customHeight="1" thickBot="1" x14ac:dyDescent="0.3">
      <c r="C3" s="216" t="s">
        <v>61</v>
      </c>
      <c r="D3" s="336"/>
      <c r="E3" s="337"/>
      <c r="F3" s="246"/>
      <c r="G3" s="247"/>
      <c r="H3" s="42"/>
      <c r="I3" s="240"/>
      <c r="J3" s="240"/>
      <c r="K3" s="241"/>
      <c r="L3" s="238"/>
      <c r="M3" s="238"/>
      <c r="N3" s="236"/>
      <c r="O3" s="236"/>
      <c r="P3" s="236"/>
      <c r="Q3" s="236"/>
      <c r="R3" s="214" t="s">
        <v>60</v>
      </c>
      <c r="S3" s="285">
        <f>H76</f>
        <v>0</v>
      </c>
    </row>
    <row r="4" spans="2:19" ht="16.5" thickBot="1" x14ac:dyDescent="0.3">
      <c r="C4" s="217" t="s">
        <v>62</v>
      </c>
      <c r="D4" s="338"/>
      <c r="E4" s="339"/>
      <c r="F4" s="278"/>
      <c r="G4" s="247"/>
      <c r="H4" s="43"/>
      <c r="I4" s="240"/>
      <c r="J4" s="240"/>
      <c r="K4" s="241"/>
      <c r="L4" s="238"/>
      <c r="M4" s="238"/>
      <c r="N4" s="236"/>
      <c r="O4" s="236"/>
      <c r="P4" s="236"/>
      <c r="Q4" s="236"/>
      <c r="R4" s="214" t="s">
        <v>100</v>
      </c>
      <c r="S4" s="285">
        <v>0</v>
      </c>
    </row>
    <row r="5" spans="2:19" ht="16.5" thickBot="1" x14ac:dyDescent="0.3">
      <c r="C5" s="217" t="s">
        <v>0</v>
      </c>
      <c r="D5" s="338"/>
      <c r="E5" s="339"/>
      <c r="F5" s="277"/>
      <c r="G5" s="247"/>
      <c r="H5" s="43"/>
      <c r="I5" s="239"/>
      <c r="J5" s="239"/>
      <c r="K5" s="243"/>
      <c r="L5" s="242"/>
      <c r="M5" s="239"/>
      <c r="N5" s="236"/>
      <c r="O5" s="236"/>
      <c r="P5" s="236"/>
      <c r="Q5" s="236"/>
      <c r="R5" s="215" t="s">
        <v>92</v>
      </c>
      <c r="S5" s="283">
        <v>0</v>
      </c>
    </row>
    <row r="6" spans="2:19" ht="15.75" thickBot="1" x14ac:dyDescent="0.3">
      <c r="C6" s="216" t="s">
        <v>58</v>
      </c>
      <c r="D6" s="334"/>
      <c r="E6" s="335"/>
      <c r="F6" s="277"/>
      <c r="G6" s="247"/>
      <c r="H6" s="1"/>
      <c r="I6" s="240"/>
      <c r="J6" s="241"/>
      <c r="K6" s="240"/>
      <c r="L6" s="239"/>
      <c r="M6" s="244"/>
      <c r="N6" s="236"/>
      <c r="O6" s="236"/>
      <c r="P6" s="236"/>
      <c r="Q6" s="236"/>
      <c r="R6" s="215" t="s">
        <v>97</v>
      </c>
      <c r="S6" s="283">
        <v>0</v>
      </c>
    </row>
    <row r="7" spans="2:19" ht="15.75" customHeight="1" thickBot="1" x14ac:dyDescent="0.3">
      <c r="C7" s="216" t="s">
        <v>59</v>
      </c>
      <c r="D7" s="332"/>
      <c r="E7" s="333"/>
      <c r="F7" s="246"/>
      <c r="G7" s="247"/>
      <c r="H7" s="1"/>
      <c r="I7" s="240"/>
      <c r="J7" s="241"/>
      <c r="K7" s="240"/>
      <c r="L7" s="239"/>
      <c r="M7" s="244"/>
      <c r="N7" s="236"/>
      <c r="O7" s="236"/>
      <c r="P7" s="236"/>
      <c r="Q7" s="236"/>
      <c r="R7" s="215" t="s">
        <v>99</v>
      </c>
      <c r="S7" s="284" t="e">
        <f>S6/S5</f>
        <v>#DIV/0!</v>
      </c>
    </row>
    <row r="8" spans="2:19" x14ac:dyDescent="0.25">
      <c r="B8" s="182"/>
      <c r="C8" s="184"/>
      <c r="D8" s="183"/>
      <c r="E8" s="182"/>
      <c r="F8" s="1"/>
      <c r="G8" s="1"/>
      <c r="H8" s="1"/>
      <c r="I8" s="240"/>
      <c r="J8" s="241"/>
      <c r="K8" s="240"/>
      <c r="L8" s="239"/>
      <c r="M8" s="244"/>
      <c r="N8" s="236"/>
      <c r="O8" s="236"/>
      <c r="P8" s="236"/>
      <c r="Q8" s="236"/>
    </row>
    <row r="9" spans="2:19" x14ac:dyDescent="0.25">
      <c r="B9" s="41" t="s">
        <v>2</v>
      </c>
      <c r="C9" s="168"/>
      <c r="D9" s="41"/>
      <c r="E9" s="41"/>
      <c r="F9" s="41"/>
      <c r="G9" s="41"/>
      <c r="H9" s="5"/>
      <c r="I9" s="236"/>
      <c r="J9" s="236"/>
      <c r="K9" s="236"/>
      <c r="L9" s="236"/>
      <c r="M9" s="245"/>
      <c r="N9" s="236"/>
      <c r="O9" s="236"/>
      <c r="P9" s="236"/>
      <c r="Q9" s="236"/>
    </row>
    <row r="10" spans="2:19" x14ac:dyDescent="0.25">
      <c r="B10" s="1" t="s">
        <v>3</v>
      </c>
      <c r="C10" s="169"/>
      <c r="D10" s="1"/>
      <c r="E10" s="1"/>
      <c r="F10" s="1"/>
      <c r="G10" s="1"/>
      <c r="H10" s="5"/>
      <c r="I10" s="236"/>
      <c r="J10" s="236"/>
      <c r="K10" s="236"/>
      <c r="L10" s="236"/>
      <c r="M10" s="245"/>
      <c r="N10" s="236"/>
      <c r="O10" s="236"/>
      <c r="P10" s="236"/>
      <c r="Q10" s="236"/>
    </row>
    <row r="11" spans="2:19" ht="15.75" thickBot="1" x14ac:dyDescent="0.3">
      <c r="B11" s="1" t="s">
        <v>57</v>
      </c>
      <c r="C11" s="169"/>
      <c r="D11" s="1"/>
      <c r="E11" s="1"/>
      <c r="F11" s="1"/>
      <c r="G11" s="1"/>
      <c r="H11" s="5"/>
      <c r="L11" s="3"/>
      <c r="M11" s="9"/>
    </row>
    <row r="12" spans="2:19" ht="15.75" thickBot="1" x14ac:dyDescent="0.3">
      <c r="B12" s="1"/>
      <c r="C12" s="169"/>
      <c r="D12" s="1"/>
      <c r="E12" s="1"/>
      <c r="F12" s="1"/>
      <c r="G12" s="1"/>
      <c r="I12" s="322" t="s">
        <v>93</v>
      </c>
      <c r="J12" s="323"/>
      <c r="K12" s="323"/>
      <c r="L12" s="323"/>
      <c r="M12" s="323"/>
      <c r="N12" s="323"/>
      <c r="O12" s="324"/>
    </row>
    <row r="13" spans="2:19" ht="75.75" thickBot="1" x14ac:dyDescent="0.3">
      <c r="B13" s="68" t="s">
        <v>4</v>
      </c>
      <c r="C13" s="170" t="s">
        <v>31</v>
      </c>
      <c r="D13" s="69" t="s">
        <v>53</v>
      </c>
      <c r="E13" s="69" t="s">
        <v>54</v>
      </c>
      <c r="F13" s="69" t="s">
        <v>55</v>
      </c>
      <c r="G13" s="69" t="s">
        <v>56</v>
      </c>
      <c r="H13" s="69" t="s">
        <v>32</v>
      </c>
      <c r="I13" s="248" t="s">
        <v>6</v>
      </c>
      <c r="J13" s="248" t="s">
        <v>7</v>
      </c>
      <c r="K13" s="248" t="s">
        <v>8</v>
      </c>
      <c r="L13" s="248" t="s">
        <v>9</v>
      </c>
      <c r="M13" s="248" t="s">
        <v>10</v>
      </c>
      <c r="N13" s="248" t="s">
        <v>11</v>
      </c>
      <c r="O13" s="249" t="s">
        <v>12</v>
      </c>
      <c r="P13" s="70" t="s">
        <v>91</v>
      </c>
      <c r="Q13" s="71" t="s">
        <v>13</v>
      </c>
    </row>
    <row r="14" spans="2:19" ht="25.5" customHeight="1" thickBot="1" x14ac:dyDescent="0.3">
      <c r="B14" s="100" t="s">
        <v>16</v>
      </c>
      <c r="C14" s="175"/>
      <c r="D14" s="86"/>
      <c r="E14" s="86"/>
      <c r="F14" s="86"/>
      <c r="G14" s="86"/>
      <c r="H14" s="87"/>
      <c r="I14" s="88"/>
      <c r="J14" s="88"/>
      <c r="K14" s="88"/>
      <c r="L14" s="89"/>
      <c r="M14" s="90"/>
      <c r="N14" s="90"/>
      <c r="O14" s="91"/>
      <c r="P14" s="87"/>
      <c r="Q14" s="260"/>
    </row>
    <row r="15" spans="2:19" ht="29.1" customHeight="1" thickBot="1" x14ac:dyDescent="0.3">
      <c r="B15" s="85"/>
      <c r="C15" s="176"/>
      <c r="D15" s="326" t="s">
        <v>63</v>
      </c>
      <c r="E15" s="327"/>
      <c r="F15" s="327"/>
      <c r="G15" s="328"/>
      <c r="H15" s="60">
        <f>SUM(D16:G16)</f>
        <v>0</v>
      </c>
      <c r="I15" s="13"/>
      <c r="J15" s="13"/>
      <c r="K15" s="13"/>
      <c r="L15" s="27"/>
      <c r="M15" s="31"/>
      <c r="N15" s="17"/>
      <c r="O15" s="19"/>
      <c r="P15" s="38"/>
      <c r="Q15" s="81"/>
    </row>
    <row r="16" spans="2:19" ht="15.75" thickBot="1" x14ac:dyDescent="0.3">
      <c r="B16" s="101" t="s">
        <v>15</v>
      </c>
      <c r="C16" s="177"/>
      <c r="D16" s="167">
        <f>Labour!L46</f>
        <v>0</v>
      </c>
      <c r="E16" s="167">
        <f>Labour!M46</f>
        <v>0</v>
      </c>
      <c r="F16" s="167">
        <f>Labour!N46</f>
        <v>0</v>
      </c>
      <c r="G16" s="167">
        <f>Labour!O46</f>
        <v>0</v>
      </c>
      <c r="H16" s="92">
        <f>SUM(H15:H15)</f>
        <v>0</v>
      </c>
      <c r="I16" s="92">
        <f>SUM(I14:I15)</f>
        <v>0</v>
      </c>
      <c r="J16" s="92"/>
      <c r="K16" s="92">
        <f>SUM(K14:K15)</f>
        <v>0</v>
      </c>
      <c r="L16" s="92"/>
      <c r="M16" s="92"/>
      <c r="N16" s="93"/>
      <c r="O16" s="94"/>
      <c r="P16" s="99">
        <f>SUM(P14:P15)</f>
        <v>0</v>
      </c>
      <c r="Q16" s="279"/>
    </row>
    <row r="17" spans="2:17" s="50" customFormat="1" ht="31.5" customHeight="1" thickBot="1" x14ac:dyDescent="0.3">
      <c r="B17" s="100" t="s">
        <v>102</v>
      </c>
      <c r="C17" s="171"/>
      <c r="D17" s="86"/>
      <c r="E17" s="86"/>
      <c r="F17" s="86"/>
      <c r="G17" s="86"/>
      <c r="H17" s="87"/>
      <c r="I17" s="88"/>
      <c r="J17" s="88"/>
      <c r="K17" s="88"/>
      <c r="L17" s="89"/>
      <c r="M17" s="90"/>
      <c r="N17" s="90"/>
      <c r="O17" s="91"/>
      <c r="P17" s="87"/>
      <c r="Q17" s="260"/>
    </row>
    <row r="18" spans="2:17" s="50" customFormat="1" ht="15.75" thickBot="1" x14ac:dyDescent="0.3">
      <c r="B18" s="280"/>
      <c r="C18" s="281"/>
      <c r="D18" s="266">
        <v>0</v>
      </c>
      <c r="E18" s="282">
        <v>0</v>
      </c>
      <c r="F18" s="254">
        <v>0</v>
      </c>
      <c r="G18" s="254">
        <v>0</v>
      </c>
      <c r="H18" s="269">
        <f t="shared" ref="H18:H32" si="0">SUM(D18:G18)</f>
        <v>0</v>
      </c>
      <c r="I18" s="60">
        <v>2000</v>
      </c>
      <c r="J18" s="60"/>
      <c r="K18" s="60">
        <v>0</v>
      </c>
      <c r="L18" s="62"/>
      <c r="M18" s="63"/>
      <c r="N18" s="64"/>
      <c r="O18" s="65"/>
      <c r="P18" s="66"/>
      <c r="Q18" s="82"/>
    </row>
    <row r="19" spans="2:17" s="50" customFormat="1" ht="15.75" thickBot="1" x14ac:dyDescent="0.3">
      <c r="B19" s="280"/>
      <c r="C19" s="281"/>
      <c r="D19" s="266">
        <v>0</v>
      </c>
      <c r="E19" s="257">
        <v>0</v>
      </c>
      <c r="F19" s="282">
        <v>0</v>
      </c>
      <c r="G19" s="257">
        <v>0</v>
      </c>
      <c r="H19" s="269">
        <f t="shared" si="0"/>
        <v>0</v>
      </c>
      <c r="I19" s="60"/>
      <c r="J19" s="60"/>
      <c r="K19" s="61"/>
      <c r="L19" s="62"/>
      <c r="M19" s="63"/>
      <c r="N19" s="64"/>
      <c r="O19" s="65"/>
      <c r="P19" s="66"/>
      <c r="Q19" s="82"/>
    </row>
    <row r="20" spans="2:17" s="50" customFormat="1" ht="15.75" thickBot="1" x14ac:dyDescent="0.3">
      <c r="B20" s="280"/>
      <c r="C20" s="281"/>
      <c r="D20" s="257">
        <v>0</v>
      </c>
      <c r="E20" s="257">
        <v>0</v>
      </c>
      <c r="F20" s="257">
        <v>0</v>
      </c>
      <c r="G20" s="257">
        <v>0</v>
      </c>
      <c r="H20" s="269">
        <f t="shared" si="0"/>
        <v>0</v>
      </c>
      <c r="I20" s="60"/>
      <c r="J20" s="60"/>
      <c r="K20" s="61"/>
      <c r="L20" s="62"/>
      <c r="M20" s="63"/>
      <c r="N20" s="64"/>
      <c r="O20" s="65"/>
      <c r="P20" s="66"/>
      <c r="Q20" s="82"/>
    </row>
    <row r="21" spans="2:17" s="50" customFormat="1" ht="15.75" thickBot="1" x14ac:dyDescent="0.3">
      <c r="B21" s="280"/>
      <c r="C21" s="281"/>
      <c r="D21" s="282">
        <v>0</v>
      </c>
      <c r="E21" s="282">
        <v>0</v>
      </c>
      <c r="F21" s="257">
        <v>0</v>
      </c>
      <c r="G21" s="257">
        <v>0</v>
      </c>
      <c r="H21" s="269">
        <f t="shared" si="0"/>
        <v>0</v>
      </c>
      <c r="I21" s="60"/>
      <c r="J21" s="60"/>
      <c r="K21" s="61"/>
      <c r="L21" s="62"/>
      <c r="M21" s="63"/>
      <c r="N21" s="64"/>
      <c r="O21" s="65"/>
      <c r="P21" s="66"/>
      <c r="Q21" s="82"/>
    </row>
    <row r="22" spans="2:17" s="50" customFormat="1" ht="15.75" thickBot="1" x14ac:dyDescent="0.3">
      <c r="B22" s="280"/>
      <c r="C22" s="281"/>
      <c r="D22" s="257">
        <v>0</v>
      </c>
      <c r="E22" s="257">
        <v>0</v>
      </c>
      <c r="F22" s="257">
        <v>0</v>
      </c>
      <c r="G22" s="257">
        <v>0</v>
      </c>
      <c r="H22" s="269">
        <f t="shared" si="0"/>
        <v>0</v>
      </c>
      <c r="I22" s="60"/>
      <c r="J22" s="60"/>
      <c r="K22" s="61"/>
      <c r="L22" s="62"/>
      <c r="M22" s="63"/>
      <c r="N22" s="64"/>
      <c r="O22" s="65"/>
      <c r="P22" s="66"/>
      <c r="Q22" s="82"/>
    </row>
    <row r="23" spans="2:17" s="50" customFormat="1" ht="15.75" thickBot="1" x14ac:dyDescent="0.3">
      <c r="B23" s="280"/>
      <c r="C23" s="281"/>
      <c r="D23" s="282">
        <v>0</v>
      </c>
      <c r="E23" s="282">
        <v>0</v>
      </c>
      <c r="F23" s="257">
        <v>0</v>
      </c>
      <c r="G23" s="257">
        <v>0</v>
      </c>
      <c r="H23" s="269">
        <f t="shared" si="0"/>
        <v>0</v>
      </c>
      <c r="I23" s="60"/>
      <c r="J23" s="60"/>
      <c r="K23" s="61"/>
      <c r="L23" s="62"/>
      <c r="M23" s="63"/>
      <c r="N23" s="64"/>
      <c r="O23" s="65"/>
      <c r="P23" s="66"/>
      <c r="Q23" s="82"/>
    </row>
    <row r="24" spans="2:17" s="50" customFormat="1" ht="15.75" thickBot="1" x14ac:dyDescent="0.3">
      <c r="B24" s="280"/>
      <c r="C24" s="281"/>
      <c r="D24" s="257">
        <v>0</v>
      </c>
      <c r="E24" s="257">
        <v>0</v>
      </c>
      <c r="F24" s="257">
        <v>0</v>
      </c>
      <c r="G24" s="257">
        <v>0</v>
      </c>
      <c r="H24" s="269">
        <f t="shared" si="0"/>
        <v>0</v>
      </c>
      <c r="I24" s="60"/>
      <c r="J24" s="60"/>
      <c r="K24" s="61"/>
      <c r="L24" s="62"/>
      <c r="M24" s="63"/>
      <c r="N24" s="64"/>
      <c r="O24" s="65"/>
      <c r="P24" s="66"/>
      <c r="Q24" s="82"/>
    </row>
    <row r="25" spans="2:17" s="50" customFormat="1" ht="15.75" thickBot="1" x14ac:dyDescent="0.3">
      <c r="B25" s="280"/>
      <c r="C25" s="281"/>
      <c r="D25" s="257">
        <v>0</v>
      </c>
      <c r="E25" s="282">
        <v>0</v>
      </c>
      <c r="F25" s="257">
        <v>0</v>
      </c>
      <c r="G25" s="257">
        <v>0</v>
      </c>
      <c r="H25" s="269">
        <f t="shared" si="0"/>
        <v>0</v>
      </c>
      <c r="I25" s="60"/>
      <c r="J25" s="60"/>
      <c r="K25" s="61"/>
      <c r="L25" s="62"/>
      <c r="M25" s="63"/>
      <c r="N25" s="64"/>
      <c r="O25" s="65"/>
      <c r="P25" s="66"/>
      <c r="Q25" s="82"/>
    </row>
    <row r="26" spans="2:17" s="50" customFormat="1" ht="15.75" thickBot="1" x14ac:dyDescent="0.3">
      <c r="B26" s="280"/>
      <c r="C26" s="281"/>
      <c r="D26" s="254">
        <v>0</v>
      </c>
      <c r="E26" s="257">
        <v>0</v>
      </c>
      <c r="F26" s="257">
        <v>0</v>
      </c>
      <c r="G26" s="257">
        <v>0</v>
      </c>
      <c r="H26" s="269">
        <f t="shared" si="0"/>
        <v>0</v>
      </c>
      <c r="I26" s="60"/>
      <c r="J26" s="60"/>
      <c r="K26" s="61"/>
      <c r="L26" s="62"/>
      <c r="M26" s="63"/>
      <c r="N26" s="64"/>
      <c r="O26" s="65"/>
      <c r="P26" s="66"/>
      <c r="Q26" s="82"/>
    </row>
    <row r="27" spans="2:17" s="50" customFormat="1" ht="15.75" thickBot="1" x14ac:dyDescent="0.3">
      <c r="B27" s="280"/>
      <c r="C27" s="281"/>
      <c r="D27" s="254">
        <v>0</v>
      </c>
      <c r="E27" s="257">
        <v>0</v>
      </c>
      <c r="F27" s="257">
        <v>0</v>
      </c>
      <c r="G27" s="257">
        <v>0</v>
      </c>
      <c r="H27" s="269">
        <f t="shared" si="0"/>
        <v>0</v>
      </c>
      <c r="I27" s="60"/>
      <c r="J27" s="60"/>
      <c r="K27" s="61"/>
      <c r="L27" s="62"/>
      <c r="M27" s="63"/>
      <c r="N27" s="64"/>
      <c r="O27" s="65"/>
      <c r="P27" s="66"/>
      <c r="Q27" s="82"/>
    </row>
    <row r="28" spans="2:17" s="50" customFormat="1" ht="15.75" thickBot="1" x14ac:dyDescent="0.3">
      <c r="B28" s="280"/>
      <c r="C28" s="281"/>
      <c r="D28" s="254">
        <v>0</v>
      </c>
      <c r="E28" s="257">
        <v>0</v>
      </c>
      <c r="F28" s="257">
        <v>0</v>
      </c>
      <c r="G28" s="257">
        <v>0</v>
      </c>
      <c r="H28" s="269">
        <f t="shared" si="0"/>
        <v>0</v>
      </c>
      <c r="I28" s="60"/>
      <c r="J28" s="60"/>
      <c r="K28" s="61"/>
      <c r="L28" s="62"/>
      <c r="M28" s="63"/>
      <c r="N28" s="64"/>
      <c r="O28" s="65"/>
      <c r="P28" s="66"/>
      <c r="Q28" s="82"/>
    </row>
    <row r="29" spans="2:17" s="50" customFormat="1" ht="15.75" thickBot="1" x14ac:dyDescent="0.3">
      <c r="B29" s="280"/>
      <c r="C29" s="281"/>
      <c r="D29" s="254">
        <v>0</v>
      </c>
      <c r="E29" s="257">
        <v>0</v>
      </c>
      <c r="F29" s="257">
        <v>0</v>
      </c>
      <c r="G29" s="257">
        <v>0</v>
      </c>
      <c r="H29" s="269">
        <f t="shared" si="0"/>
        <v>0</v>
      </c>
      <c r="I29" s="60"/>
      <c r="J29" s="60"/>
      <c r="K29" s="61"/>
      <c r="L29" s="62"/>
      <c r="M29" s="63"/>
      <c r="N29" s="64"/>
      <c r="O29" s="65"/>
      <c r="P29" s="66"/>
      <c r="Q29" s="82"/>
    </row>
    <row r="30" spans="2:17" s="50" customFormat="1" ht="15.75" thickBot="1" x14ac:dyDescent="0.3">
      <c r="B30" s="280"/>
      <c r="C30" s="281"/>
      <c r="D30" s="254">
        <v>0</v>
      </c>
      <c r="E30" s="257">
        <v>0</v>
      </c>
      <c r="F30" s="257">
        <v>0</v>
      </c>
      <c r="G30" s="257">
        <v>0</v>
      </c>
      <c r="H30" s="269">
        <f t="shared" si="0"/>
        <v>0</v>
      </c>
      <c r="I30" s="60"/>
      <c r="J30" s="60"/>
      <c r="K30" s="61"/>
      <c r="L30" s="62"/>
      <c r="M30" s="63"/>
      <c r="N30" s="64"/>
      <c r="O30" s="65"/>
      <c r="P30" s="66"/>
      <c r="Q30" s="82"/>
    </row>
    <row r="31" spans="2:17" s="50" customFormat="1" ht="15.75" thickBot="1" x14ac:dyDescent="0.3">
      <c r="B31" s="280"/>
      <c r="C31" s="281"/>
      <c r="D31" s="254">
        <v>0</v>
      </c>
      <c r="E31" s="254">
        <v>0</v>
      </c>
      <c r="F31" s="254">
        <v>0</v>
      </c>
      <c r="G31" s="254">
        <v>0</v>
      </c>
      <c r="H31" s="269">
        <f t="shared" si="0"/>
        <v>0</v>
      </c>
      <c r="I31" s="60"/>
      <c r="J31" s="60"/>
      <c r="K31" s="61"/>
      <c r="L31" s="62"/>
      <c r="M31" s="63"/>
      <c r="N31" s="64"/>
      <c r="O31" s="65"/>
      <c r="P31" s="66"/>
      <c r="Q31" s="82"/>
    </row>
    <row r="32" spans="2:17" s="50" customFormat="1" ht="15.75" thickBot="1" x14ac:dyDescent="0.3">
      <c r="B32" s="262"/>
      <c r="C32" s="263"/>
      <c r="D32" s="254">
        <v>0</v>
      </c>
      <c r="E32" s="254">
        <v>0</v>
      </c>
      <c r="F32" s="254">
        <v>0</v>
      </c>
      <c r="G32" s="254">
        <v>0</v>
      </c>
      <c r="H32" s="269">
        <f t="shared" si="0"/>
        <v>0</v>
      </c>
      <c r="I32" s="60">
        <v>0</v>
      </c>
      <c r="J32" s="60"/>
      <c r="K32" s="61">
        <v>0</v>
      </c>
      <c r="L32" s="62"/>
      <c r="M32" s="63"/>
      <c r="N32" s="64"/>
      <c r="O32" s="65"/>
      <c r="P32" s="66"/>
      <c r="Q32" s="82"/>
    </row>
    <row r="33" spans="2:17" s="58" customFormat="1" ht="15.75" hidden="1" thickBot="1" x14ac:dyDescent="0.3">
      <c r="B33" s="264"/>
      <c r="C33" s="265"/>
      <c r="D33" s="266">
        <v>0</v>
      </c>
      <c r="E33" s="266">
        <v>0</v>
      </c>
      <c r="F33" s="266">
        <v>0</v>
      </c>
      <c r="G33" s="266">
        <v>0</v>
      </c>
      <c r="H33" s="267">
        <f t="shared" ref="H33" si="1">SUM(D33:G33)</f>
        <v>0</v>
      </c>
      <c r="I33" s="60">
        <v>0</v>
      </c>
      <c r="J33" s="51"/>
      <c r="K33" s="61">
        <v>0</v>
      </c>
      <c r="L33" s="52"/>
      <c r="M33" s="53"/>
      <c r="N33" s="54"/>
      <c r="O33" s="55"/>
      <c r="P33" s="56"/>
      <c r="Q33" s="57"/>
    </row>
    <row r="34" spans="2:17" ht="15.75" thickBot="1" x14ac:dyDescent="0.3">
      <c r="B34" s="101" t="s">
        <v>15</v>
      </c>
      <c r="C34" s="173"/>
      <c r="D34" s="96">
        <f>SUM(D18:D33)</f>
        <v>0</v>
      </c>
      <c r="E34" s="96">
        <f>SUM(E18:E33)</f>
        <v>0</v>
      </c>
      <c r="F34" s="96">
        <f>SUM(F18:F33)</f>
        <v>0</v>
      </c>
      <c r="G34" s="97">
        <f>SUM(G18:G33)</f>
        <v>0</v>
      </c>
      <c r="H34" s="92">
        <f>SUM(H18:H33)</f>
        <v>0</v>
      </c>
      <c r="I34" s="92">
        <f>SUM(I17:I33)</f>
        <v>2000</v>
      </c>
      <c r="J34" s="92"/>
      <c r="K34" s="92">
        <f>SUM(K17:K33)</f>
        <v>0</v>
      </c>
      <c r="L34" s="92"/>
      <c r="M34" s="92"/>
      <c r="N34" s="98"/>
      <c r="O34" s="94"/>
      <c r="P34" s="99">
        <f>SUM(P17:P33)</f>
        <v>0</v>
      </c>
      <c r="Q34" s="279"/>
    </row>
    <row r="35" spans="2:17" ht="25.5" customHeight="1" thickBot="1" x14ac:dyDescent="0.3">
      <c r="B35" s="95" t="s">
        <v>14</v>
      </c>
      <c r="C35" s="171"/>
      <c r="D35" s="86"/>
      <c r="E35" s="86"/>
      <c r="F35" s="86"/>
      <c r="G35" s="86"/>
      <c r="H35" s="87"/>
      <c r="I35" s="286"/>
      <c r="J35" s="88"/>
      <c r="K35" s="88"/>
      <c r="L35" s="89"/>
      <c r="M35" s="90"/>
      <c r="N35" s="90"/>
      <c r="O35" s="91"/>
      <c r="P35" s="87"/>
      <c r="Q35" s="260"/>
    </row>
    <row r="36" spans="2:17" ht="15.75" thickBot="1" x14ac:dyDescent="0.3">
      <c r="B36" s="250"/>
      <c r="C36" s="251"/>
      <c r="D36" s="254">
        <v>0</v>
      </c>
      <c r="E36" s="254">
        <v>0</v>
      </c>
      <c r="F36" s="254">
        <v>0</v>
      </c>
      <c r="G36" s="254">
        <v>0</v>
      </c>
      <c r="H36" s="268">
        <f t="shared" ref="H36:H50" si="2">SUM(D36:G36)</f>
        <v>0</v>
      </c>
      <c r="I36" s="222">
        <v>50000</v>
      </c>
      <c r="J36" s="78"/>
      <c r="K36" s="78">
        <v>0</v>
      </c>
      <c r="L36" s="27">
        <v>123</v>
      </c>
      <c r="M36" s="31">
        <v>43983</v>
      </c>
      <c r="N36" s="17">
        <v>44032</v>
      </c>
      <c r="O36" s="19">
        <v>123</v>
      </c>
      <c r="P36" s="79">
        <v>0</v>
      </c>
      <c r="Q36" s="80"/>
    </row>
    <row r="37" spans="2:17" ht="15.75" thickBot="1" x14ac:dyDescent="0.3">
      <c r="B37" s="252"/>
      <c r="C37" s="253"/>
      <c r="D37" s="254">
        <v>0</v>
      </c>
      <c r="E37" s="254">
        <v>0</v>
      </c>
      <c r="F37" s="254">
        <v>0</v>
      </c>
      <c r="G37" s="254">
        <v>0</v>
      </c>
      <c r="H37" s="269">
        <f t="shared" si="2"/>
        <v>0</v>
      </c>
      <c r="I37" s="222">
        <v>0</v>
      </c>
      <c r="J37" s="76"/>
      <c r="K37" s="78">
        <v>0</v>
      </c>
      <c r="L37" s="29"/>
      <c r="M37" s="32"/>
      <c r="N37" s="15"/>
      <c r="O37" s="23"/>
      <c r="P37" s="77"/>
      <c r="Q37" s="59"/>
    </row>
    <row r="38" spans="2:17" ht="15.75" thickBot="1" x14ac:dyDescent="0.3">
      <c r="B38" s="255"/>
      <c r="C38" s="256"/>
      <c r="D38" s="257">
        <v>0</v>
      </c>
      <c r="E38" s="257">
        <v>0</v>
      </c>
      <c r="F38" s="257">
        <v>0</v>
      </c>
      <c r="G38" s="257">
        <v>0</v>
      </c>
      <c r="H38" s="267">
        <f t="shared" si="2"/>
        <v>0</v>
      </c>
      <c r="I38" s="222">
        <v>0</v>
      </c>
      <c r="J38" s="10"/>
      <c r="K38" s="78">
        <v>0</v>
      </c>
      <c r="L38" s="28"/>
      <c r="M38" s="33"/>
      <c r="N38" s="6"/>
      <c r="O38" s="20"/>
      <c r="P38" s="35"/>
      <c r="Q38" s="26"/>
    </row>
    <row r="39" spans="2:17" ht="15.75" thickBot="1" x14ac:dyDescent="0.3">
      <c r="B39" s="255"/>
      <c r="C39" s="256"/>
      <c r="D39" s="257">
        <v>0</v>
      </c>
      <c r="E39" s="257">
        <v>0</v>
      </c>
      <c r="F39" s="257">
        <v>0</v>
      </c>
      <c r="G39" s="257">
        <v>0</v>
      </c>
      <c r="H39" s="267">
        <f t="shared" si="2"/>
        <v>0</v>
      </c>
      <c r="I39" s="222">
        <v>0</v>
      </c>
      <c r="J39" s="10"/>
      <c r="K39" s="78">
        <v>0</v>
      </c>
      <c r="L39" s="28"/>
      <c r="M39" s="33"/>
      <c r="N39" s="6"/>
      <c r="O39" s="20"/>
      <c r="P39" s="35"/>
      <c r="Q39" s="49"/>
    </row>
    <row r="40" spans="2:17" ht="15.75" thickBot="1" x14ac:dyDescent="0.3">
      <c r="B40" s="255"/>
      <c r="C40" s="256"/>
      <c r="D40" s="257">
        <v>0</v>
      </c>
      <c r="E40" s="257">
        <v>0</v>
      </c>
      <c r="F40" s="257">
        <v>0</v>
      </c>
      <c r="G40" s="257">
        <v>0</v>
      </c>
      <c r="H40" s="267">
        <f t="shared" si="2"/>
        <v>0</v>
      </c>
      <c r="I40" s="222">
        <v>0</v>
      </c>
      <c r="J40" s="10"/>
      <c r="K40" s="78">
        <v>0</v>
      </c>
      <c r="L40" s="28"/>
      <c r="M40" s="33"/>
      <c r="N40" s="6"/>
      <c r="O40" s="20"/>
      <c r="P40" s="35"/>
      <c r="Q40" s="49"/>
    </row>
    <row r="41" spans="2:17" ht="15.75" thickBot="1" x14ac:dyDescent="0.3">
      <c r="B41" s="255"/>
      <c r="C41" s="256"/>
      <c r="D41" s="257">
        <v>0</v>
      </c>
      <c r="E41" s="257">
        <v>0</v>
      </c>
      <c r="F41" s="257">
        <v>0</v>
      </c>
      <c r="G41" s="257">
        <v>0</v>
      </c>
      <c r="H41" s="267">
        <f t="shared" si="2"/>
        <v>0</v>
      </c>
      <c r="I41" s="222">
        <v>0</v>
      </c>
      <c r="J41" s="10"/>
      <c r="K41" s="78">
        <v>0</v>
      </c>
      <c r="L41" s="28"/>
      <c r="M41" s="33"/>
      <c r="N41" s="6"/>
      <c r="O41" s="20"/>
      <c r="P41" s="35"/>
      <c r="Q41" s="25"/>
    </row>
    <row r="42" spans="2:17" ht="15.75" thickBot="1" x14ac:dyDescent="0.3">
      <c r="B42" s="255"/>
      <c r="C42" s="256"/>
      <c r="D42" s="257">
        <v>0</v>
      </c>
      <c r="E42" s="257">
        <v>0</v>
      </c>
      <c r="F42" s="257">
        <v>0</v>
      </c>
      <c r="G42" s="257">
        <v>0</v>
      </c>
      <c r="H42" s="267">
        <f t="shared" si="2"/>
        <v>0</v>
      </c>
      <c r="I42" s="222">
        <v>0</v>
      </c>
      <c r="J42" s="10"/>
      <c r="K42" s="78">
        <v>0</v>
      </c>
      <c r="L42" s="28"/>
      <c r="M42" s="33"/>
      <c r="N42" s="6"/>
      <c r="O42" s="20"/>
      <c r="P42" s="35"/>
      <c r="Q42" s="25"/>
    </row>
    <row r="43" spans="2:17" ht="15.75" thickBot="1" x14ac:dyDescent="0.3">
      <c r="B43" s="255"/>
      <c r="C43" s="256"/>
      <c r="D43" s="257">
        <v>0</v>
      </c>
      <c r="E43" s="257">
        <v>0</v>
      </c>
      <c r="F43" s="257">
        <v>0</v>
      </c>
      <c r="G43" s="257">
        <v>0</v>
      </c>
      <c r="H43" s="267">
        <f t="shared" si="2"/>
        <v>0</v>
      </c>
      <c r="I43" s="222">
        <v>0</v>
      </c>
      <c r="J43" s="10"/>
      <c r="K43" s="78">
        <v>0</v>
      </c>
      <c r="L43" s="28"/>
      <c r="M43" s="33"/>
      <c r="N43" s="6"/>
      <c r="O43" s="20"/>
      <c r="P43" s="35"/>
      <c r="Q43" s="25"/>
    </row>
    <row r="44" spans="2:17" ht="15.75" thickBot="1" x14ac:dyDescent="0.3">
      <c r="B44" s="255"/>
      <c r="C44" s="256"/>
      <c r="D44" s="257">
        <v>0</v>
      </c>
      <c r="E44" s="257">
        <v>0</v>
      </c>
      <c r="F44" s="257">
        <v>0</v>
      </c>
      <c r="G44" s="257">
        <v>0</v>
      </c>
      <c r="H44" s="267">
        <f t="shared" si="2"/>
        <v>0</v>
      </c>
      <c r="I44" s="222">
        <v>0</v>
      </c>
      <c r="J44" s="10"/>
      <c r="K44" s="78">
        <v>0</v>
      </c>
      <c r="L44" s="28"/>
      <c r="M44" s="33"/>
      <c r="N44" s="6"/>
      <c r="O44" s="20"/>
      <c r="P44" s="35"/>
      <c r="Q44" s="25"/>
    </row>
    <row r="45" spans="2:17" ht="15.75" thickBot="1" x14ac:dyDescent="0.3">
      <c r="B45" s="255"/>
      <c r="C45" s="256"/>
      <c r="D45" s="257">
        <v>0</v>
      </c>
      <c r="E45" s="257">
        <v>0</v>
      </c>
      <c r="F45" s="257">
        <v>0</v>
      </c>
      <c r="G45" s="257">
        <v>0</v>
      </c>
      <c r="H45" s="267">
        <f t="shared" si="2"/>
        <v>0</v>
      </c>
      <c r="I45" s="222">
        <v>0</v>
      </c>
      <c r="J45" s="10"/>
      <c r="K45" s="78">
        <v>0</v>
      </c>
      <c r="L45" s="28"/>
      <c r="M45" s="33"/>
      <c r="N45" s="6"/>
      <c r="O45" s="20"/>
      <c r="P45" s="35"/>
      <c r="Q45" s="25"/>
    </row>
    <row r="46" spans="2:17" ht="15.75" thickBot="1" x14ac:dyDescent="0.3">
      <c r="B46" s="255"/>
      <c r="C46" s="256"/>
      <c r="D46" s="257">
        <v>0</v>
      </c>
      <c r="E46" s="257">
        <v>0</v>
      </c>
      <c r="F46" s="257">
        <v>0</v>
      </c>
      <c r="G46" s="257">
        <v>0</v>
      </c>
      <c r="H46" s="267">
        <f t="shared" si="2"/>
        <v>0</v>
      </c>
      <c r="I46" s="222">
        <v>0</v>
      </c>
      <c r="J46" s="2"/>
      <c r="K46" s="78">
        <v>0</v>
      </c>
      <c r="L46" s="28"/>
      <c r="M46" s="33"/>
      <c r="N46" s="6"/>
      <c r="O46" s="20"/>
      <c r="P46" s="36"/>
      <c r="Q46" s="25"/>
    </row>
    <row r="47" spans="2:17" ht="15.75" thickBot="1" x14ac:dyDescent="0.3">
      <c r="B47" s="255"/>
      <c r="C47" s="256"/>
      <c r="D47" s="257">
        <v>0</v>
      </c>
      <c r="E47" s="257">
        <v>0</v>
      </c>
      <c r="F47" s="257">
        <v>0</v>
      </c>
      <c r="G47" s="257">
        <v>0</v>
      </c>
      <c r="H47" s="267">
        <f t="shared" si="2"/>
        <v>0</v>
      </c>
      <c r="I47" s="222">
        <v>0</v>
      </c>
      <c r="J47" s="2"/>
      <c r="K47" s="78">
        <v>0</v>
      </c>
      <c r="L47" s="28"/>
      <c r="M47" s="33"/>
      <c r="N47" s="7"/>
      <c r="O47" s="21"/>
      <c r="P47" s="37"/>
      <c r="Q47" s="26"/>
    </row>
    <row r="48" spans="2:17" ht="15.75" thickBot="1" x14ac:dyDescent="0.3">
      <c r="B48" s="255"/>
      <c r="C48" s="256"/>
      <c r="D48" s="257">
        <v>0</v>
      </c>
      <c r="E48" s="257">
        <v>0</v>
      </c>
      <c r="F48" s="257">
        <v>0</v>
      </c>
      <c r="G48" s="257">
        <v>0</v>
      </c>
      <c r="H48" s="267">
        <f t="shared" si="2"/>
        <v>0</v>
      </c>
      <c r="I48" s="222">
        <v>0</v>
      </c>
      <c r="J48" s="11"/>
      <c r="K48" s="78">
        <v>0</v>
      </c>
      <c r="L48" s="30"/>
      <c r="M48" s="6"/>
      <c r="N48" s="6"/>
      <c r="O48" s="22"/>
      <c r="P48" s="18"/>
      <c r="Q48" s="26"/>
    </row>
    <row r="49" spans="2:17" ht="15.75" thickBot="1" x14ac:dyDescent="0.3">
      <c r="B49" s="258"/>
      <c r="C49" s="259"/>
      <c r="D49" s="257">
        <v>0</v>
      </c>
      <c r="E49" s="257">
        <v>0</v>
      </c>
      <c r="F49" s="257">
        <v>0</v>
      </c>
      <c r="G49" s="257">
        <v>0</v>
      </c>
      <c r="H49" s="267">
        <f t="shared" si="2"/>
        <v>0</v>
      </c>
      <c r="I49" s="222">
        <v>0</v>
      </c>
      <c r="J49" s="218"/>
      <c r="K49" s="78">
        <v>0</v>
      </c>
      <c r="L49" s="219"/>
      <c r="M49" s="34"/>
      <c r="N49" s="34"/>
      <c r="O49" s="220"/>
      <c r="P49" s="221"/>
      <c r="Q49" s="26"/>
    </row>
    <row r="50" spans="2:17" ht="15.75" thickBot="1" x14ac:dyDescent="0.3">
      <c r="B50" s="258"/>
      <c r="C50" s="259"/>
      <c r="D50" s="257">
        <v>0</v>
      </c>
      <c r="E50" s="257">
        <v>0</v>
      </c>
      <c r="F50" s="257">
        <v>0</v>
      </c>
      <c r="G50" s="257">
        <v>0</v>
      </c>
      <c r="H50" s="267">
        <f t="shared" si="2"/>
        <v>0</v>
      </c>
      <c r="I50" s="222">
        <v>0</v>
      </c>
      <c r="J50" s="218"/>
      <c r="K50" s="78">
        <v>0</v>
      </c>
      <c r="L50" s="219"/>
      <c r="M50" s="34"/>
      <c r="N50" s="34"/>
      <c r="O50" s="220"/>
      <c r="P50" s="221"/>
      <c r="Q50" s="26"/>
    </row>
    <row r="51" spans="2:17" ht="15.75" thickBot="1" x14ac:dyDescent="0.3">
      <c r="B51" s="102" t="s">
        <v>15</v>
      </c>
      <c r="C51" s="177"/>
      <c r="D51" s="295">
        <f t="shared" ref="D51:I51" si="3">SUM(D36:D50)</f>
        <v>0</v>
      </c>
      <c r="E51" s="295">
        <f t="shared" si="3"/>
        <v>0</v>
      </c>
      <c r="F51" s="295">
        <f t="shared" si="3"/>
        <v>0</v>
      </c>
      <c r="G51" s="295">
        <f t="shared" si="3"/>
        <v>0</v>
      </c>
      <c r="H51" s="296">
        <f t="shared" si="3"/>
        <v>0</v>
      </c>
      <c r="I51" s="72">
        <f t="shared" si="3"/>
        <v>50000</v>
      </c>
      <c r="J51" s="72"/>
      <c r="K51" s="72">
        <f>SUM(K36:K50)</f>
        <v>0</v>
      </c>
      <c r="L51" s="72"/>
      <c r="M51" s="72"/>
      <c r="N51" s="73"/>
      <c r="O51" s="74"/>
      <c r="P51" s="295">
        <f>SUM(P35:P50)</f>
        <v>0</v>
      </c>
      <c r="Q51" s="279"/>
    </row>
    <row r="52" spans="2:17" ht="24.75" customHeight="1" thickBot="1" x14ac:dyDescent="0.3">
      <c r="B52" s="287" t="s">
        <v>17</v>
      </c>
      <c r="C52" s="288"/>
      <c r="D52" s="166"/>
      <c r="E52" s="166"/>
      <c r="F52" s="166"/>
      <c r="G52" s="166"/>
      <c r="H52" s="289"/>
      <c r="I52" s="290"/>
      <c r="J52" s="290"/>
      <c r="K52" s="290"/>
      <c r="L52" s="291"/>
      <c r="M52" s="292"/>
      <c r="N52" s="292"/>
      <c r="O52" s="293"/>
      <c r="P52" s="289"/>
      <c r="Q52" s="294"/>
    </row>
    <row r="53" spans="2:17" ht="29.1" customHeight="1" thickBot="1" x14ac:dyDescent="0.3">
      <c r="B53" s="85"/>
      <c r="C53" s="176"/>
      <c r="D53" s="326" t="s">
        <v>95</v>
      </c>
      <c r="E53" s="327"/>
      <c r="F53" s="327"/>
      <c r="G53" s="328"/>
      <c r="H53" s="60">
        <f>SUM(D54:G54)</f>
        <v>0</v>
      </c>
      <c r="I53" s="13"/>
      <c r="J53" s="13"/>
      <c r="K53" s="13"/>
      <c r="L53" s="27"/>
      <c r="M53" s="31"/>
      <c r="N53" s="31"/>
      <c r="O53" s="83"/>
      <c r="P53" s="38"/>
      <c r="Q53" s="81"/>
    </row>
    <row r="54" spans="2:17" ht="15.75" thickBot="1" x14ac:dyDescent="0.3">
      <c r="B54" s="102" t="s">
        <v>15</v>
      </c>
      <c r="C54" s="179"/>
      <c r="D54" s="167">
        <f>Travel!T8</f>
        <v>0</v>
      </c>
      <c r="E54" s="167">
        <f>Travel!T9</f>
        <v>0</v>
      </c>
      <c r="F54" s="167">
        <f>Travel!T10</f>
        <v>0</v>
      </c>
      <c r="G54" s="167">
        <f>Travel!T11</f>
        <v>0</v>
      </c>
      <c r="H54" s="92">
        <f>SUM(H53:H53)</f>
        <v>0</v>
      </c>
      <c r="I54" s="72">
        <f>SUM(I52:I53)</f>
        <v>0</v>
      </c>
      <c r="J54" s="72"/>
      <c r="K54" s="72">
        <f>SUM(K52:K53)</f>
        <v>0</v>
      </c>
      <c r="L54" s="72"/>
      <c r="M54" s="72"/>
      <c r="N54" s="73"/>
      <c r="O54" s="74"/>
      <c r="P54" s="75">
        <f>SUM(P52:P53)</f>
        <v>0</v>
      </c>
      <c r="Q54" s="279"/>
    </row>
    <row r="55" spans="2:17" ht="25.5" customHeight="1" thickBot="1" x14ac:dyDescent="0.3">
      <c r="B55" s="100" t="s">
        <v>18</v>
      </c>
      <c r="C55" s="175"/>
      <c r="D55" s="86"/>
      <c r="E55" s="86"/>
      <c r="F55" s="86"/>
      <c r="G55" s="86"/>
      <c r="H55" s="87"/>
      <c r="I55" s="88"/>
      <c r="J55" s="88"/>
      <c r="K55" s="88"/>
      <c r="L55" s="89"/>
      <c r="M55" s="90"/>
      <c r="N55" s="90"/>
      <c r="O55" s="91"/>
      <c r="P55" s="87"/>
      <c r="Q55" s="260"/>
    </row>
    <row r="56" spans="2:17" ht="29.1" customHeight="1" thickBot="1" x14ac:dyDescent="0.3">
      <c r="B56" s="67"/>
      <c r="C56" s="178"/>
      <c r="D56" s="329" t="s">
        <v>94</v>
      </c>
      <c r="E56" s="330"/>
      <c r="F56" s="330"/>
      <c r="G56" s="331"/>
      <c r="H56" s="60">
        <f>SUM(D57:G57)</f>
        <v>0</v>
      </c>
      <c r="I56" s="12"/>
      <c r="J56" s="2"/>
      <c r="K56" s="2"/>
      <c r="L56" s="28"/>
      <c r="M56" s="33"/>
      <c r="N56" s="33"/>
      <c r="O56" s="24"/>
      <c r="P56" s="37"/>
      <c r="Q56" s="25"/>
    </row>
    <row r="57" spans="2:17" ht="15.75" thickBot="1" x14ac:dyDescent="0.3">
      <c r="B57" s="102" t="s">
        <v>15</v>
      </c>
      <c r="C57" s="179"/>
      <c r="D57" s="167">
        <f>Travel!U8</f>
        <v>0</v>
      </c>
      <c r="E57" s="167">
        <f>Travel!U9</f>
        <v>0</v>
      </c>
      <c r="F57" s="167">
        <f>Travel!U10</f>
        <v>0</v>
      </c>
      <c r="G57" s="167">
        <f>Travel!U11</f>
        <v>0</v>
      </c>
      <c r="H57" s="296">
        <f>SUM(H56:H56)</f>
        <v>0</v>
      </c>
      <c r="I57" s="72">
        <f>SUM(I55:I56)</f>
        <v>0</v>
      </c>
      <c r="J57" s="72"/>
      <c r="K57" s="72">
        <f>SUM(K55:K56)</f>
        <v>0</v>
      </c>
      <c r="L57" s="72"/>
      <c r="M57" s="72"/>
      <c r="N57" s="73"/>
      <c r="O57" s="74"/>
      <c r="P57" s="75">
        <f>SUM(P55:P56)</f>
        <v>0</v>
      </c>
      <c r="Q57" s="279" t="str">
        <f>IF(H57&gt;(S5*10/100), "Value exceeds 10% of eligible expenditure", "")</f>
        <v/>
      </c>
    </row>
    <row r="58" spans="2:17" ht="75.75" thickBot="1" x14ac:dyDescent="0.3">
      <c r="B58" s="100" t="s">
        <v>101</v>
      </c>
      <c r="C58" s="175"/>
      <c r="D58" s="86"/>
      <c r="E58" s="86"/>
      <c r="F58" s="86"/>
      <c r="G58" s="86"/>
      <c r="H58" s="87"/>
      <c r="I58" s="88"/>
      <c r="J58" s="88"/>
      <c r="K58" s="88"/>
      <c r="L58" s="89"/>
      <c r="M58" s="90"/>
      <c r="N58" s="90"/>
      <c r="O58" s="91"/>
      <c r="P58" s="87"/>
      <c r="Q58" s="260"/>
    </row>
    <row r="59" spans="2:17" x14ac:dyDescent="0.25">
      <c r="B59" s="14"/>
      <c r="C59" s="172"/>
      <c r="D59" s="270">
        <v>0</v>
      </c>
      <c r="E59" s="270">
        <v>0</v>
      </c>
      <c r="F59" s="270">
        <v>0</v>
      </c>
      <c r="G59" s="270">
        <v>0</v>
      </c>
      <c r="H59" s="60">
        <f>SUM(D59:G59)</f>
        <v>0</v>
      </c>
      <c r="I59" s="13">
        <v>130</v>
      </c>
      <c r="J59" s="2"/>
      <c r="K59" s="2">
        <v>0</v>
      </c>
      <c r="L59" s="28"/>
      <c r="M59" s="33"/>
      <c r="N59" s="33"/>
      <c r="O59" s="24"/>
      <c r="P59" s="37">
        <v>0</v>
      </c>
      <c r="Q59" s="25"/>
    </row>
    <row r="60" spans="2:17" x14ac:dyDescent="0.25">
      <c r="B60" s="14"/>
      <c r="C60" s="172"/>
      <c r="D60" s="270">
        <v>0</v>
      </c>
      <c r="E60" s="270">
        <v>0</v>
      </c>
      <c r="F60" s="270">
        <v>0</v>
      </c>
      <c r="G60" s="270">
        <v>0</v>
      </c>
      <c r="H60" s="60">
        <f>SUM(D60:G60)</f>
        <v>0</v>
      </c>
      <c r="I60" s="12">
        <v>0</v>
      </c>
      <c r="J60" s="2"/>
      <c r="K60" s="2">
        <v>0</v>
      </c>
      <c r="L60" s="28"/>
      <c r="M60" s="33"/>
      <c r="N60" s="33"/>
      <c r="O60" s="24"/>
      <c r="P60" s="37"/>
      <c r="Q60" s="25"/>
    </row>
    <row r="61" spans="2:17" x14ac:dyDescent="0.25">
      <c r="B61" s="14"/>
      <c r="C61" s="172"/>
      <c r="D61" s="270">
        <v>0</v>
      </c>
      <c r="E61" s="270">
        <v>0</v>
      </c>
      <c r="F61" s="270">
        <v>0</v>
      </c>
      <c r="G61" s="270">
        <v>0</v>
      </c>
      <c r="H61" s="60">
        <f t="shared" ref="H61:H62" si="4">SUM(D61:G61)</f>
        <v>0</v>
      </c>
      <c r="I61" s="12">
        <v>0</v>
      </c>
      <c r="J61" s="2"/>
      <c r="K61" s="2">
        <v>0</v>
      </c>
      <c r="L61" s="28"/>
      <c r="M61" s="33"/>
      <c r="N61" s="33"/>
      <c r="O61" s="24"/>
      <c r="P61" s="37"/>
      <c r="Q61" s="25"/>
    </row>
    <row r="62" spans="2:17" x14ac:dyDescent="0.25">
      <c r="B62" s="14"/>
      <c r="C62" s="172"/>
      <c r="D62" s="270">
        <v>0</v>
      </c>
      <c r="E62" s="270">
        <v>0</v>
      </c>
      <c r="F62" s="270">
        <v>0</v>
      </c>
      <c r="G62" s="270">
        <v>0</v>
      </c>
      <c r="H62" s="60">
        <f t="shared" si="4"/>
        <v>0</v>
      </c>
      <c r="I62" s="12">
        <v>0</v>
      </c>
      <c r="J62" s="2"/>
      <c r="K62" s="2">
        <v>0</v>
      </c>
      <c r="L62" s="28"/>
      <c r="M62" s="33"/>
      <c r="N62" s="33"/>
      <c r="O62" s="24"/>
      <c r="P62" s="37"/>
      <c r="Q62" s="25"/>
    </row>
    <row r="63" spans="2:17" x14ac:dyDescent="0.25">
      <c r="B63" s="14"/>
      <c r="C63" s="172"/>
      <c r="D63" s="270">
        <v>0</v>
      </c>
      <c r="E63" s="270">
        <v>0</v>
      </c>
      <c r="F63" s="270">
        <v>0</v>
      </c>
      <c r="G63" s="270">
        <v>0</v>
      </c>
      <c r="H63" s="60">
        <f>SUM(D63:G63)</f>
        <v>0</v>
      </c>
      <c r="I63" s="12">
        <v>0</v>
      </c>
      <c r="J63" s="2"/>
      <c r="K63" s="2">
        <v>0</v>
      </c>
      <c r="L63" s="28"/>
      <c r="M63" s="28"/>
      <c r="N63" s="28"/>
      <c r="O63" s="223"/>
      <c r="P63" s="37"/>
      <c r="Q63" s="25"/>
    </row>
    <row r="64" spans="2:17" x14ac:dyDescent="0.25">
      <c r="B64" s="16"/>
      <c r="C64" s="174"/>
      <c r="D64" s="270">
        <v>0</v>
      </c>
      <c r="E64" s="270">
        <v>0</v>
      </c>
      <c r="F64" s="270">
        <v>0</v>
      </c>
      <c r="G64" s="270">
        <v>0</v>
      </c>
      <c r="H64" s="60">
        <f>SUM(D64:G64)</f>
        <v>0</v>
      </c>
      <c r="I64" s="12">
        <v>0</v>
      </c>
      <c r="J64" s="12"/>
      <c r="K64" s="2">
        <v>0</v>
      </c>
      <c r="L64" s="29"/>
      <c r="M64" s="32"/>
      <c r="N64" s="15"/>
      <c r="O64" s="23"/>
      <c r="P64" s="39"/>
      <c r="Q64" s="25"/>
    </row>
    <row r="65" spans="2:17" x14ac:dyDescent="0.25">
      <c r="B65" s="84"/>
      <c r="C65" s="174"/>
      <c r="D65" s="270">
        <v>0</v>
      </c>
      <c r="E65" s="270">
        <v>0</v>
      </c>
      <c r="F65" s="270">
        <v>0</v>
      </c>
      <c r="G65" s="270">
        <v>0</v>
      </c>
      <c r="H65" s="60">
        <f t="shared" ref="H65:H67" si="5">SUM(D65:G65)</f>
        <v>0</v>
      </c>
      <c r="I65" s="12">
        <v>0</v>
      </c>
      <c r="J65" s="12"/>
      <c r="K65" s="2">
        <v>0</v>
      </c>
      <c r="L65" s="29"/>
      <c r="M65" s="32"/>
      <c r="N65" s="15"/>
      <c r="O65" s="23"/>
      <c r="P65" s="39"/>
      <c r="Q65" s="25"/>
    </row>
    <row r="66" spans="2:17" x14ac:dyDescent="0.25">
      <c r="B66" s="84"/>
      <c r="C66" s="174"/>
      <c r="D66" s="270">
        <v>0</v>
      </c>
      <c r="E66" s="270">
        <v>0</v>
      </c>
      <c r="F66" s="270">
        <v>0</v>
      </c>
      <c r="G66" s="270">
        <v>0</v>
      </c>
      <c r="H66" s="60">
        <f t="shared" si="5"/>
        <v>0</v>
      </c>
      <c r="I66" s="12">
        <v>0</v>
      </c>
      <c r="J66" s="12"/>
      <c r="K66" s="2">
        <v>0</v>
      </c>
      <c r="L66" s="29"/>
      <c r="M66" s="32"/>
      <c r="N66" s="15"/>
      <c r="O66" s="23"/>
      <c r="P66" s="39"/>
      <c r="Q66" s="25"/>
    </row>
    <row r="67" spans="2:17" x14ac:dyDescent="0.25">
      <c r="B67" s="84"/>
      <c r="C67" s="174"/>
      <c r="D67" s="270">
        <v>0</v>
      </c>
      <c r="E67" s="270">
        <v>0</v>
      </c>
      <c r="F67" s="270">
        <v>0</v>
      </c>
      <c r="G67" s="270">
        <v>0</v>
      </c>
      <c r="H67" s="60">
        <f t="shared" si="5"/>
        <v>0</v>
      </c>
      <c r="I67" s="12">
        <v>0</v>
      </c>
      <c r="J67" s="12"/>
      <c r="K67" s="2">
        <v>0</v>
      </c>
      <c r="L67" s="29"/>
      <c r="M67" s="32"/>
      <c r="N67" s="15"/>
      <c r="O67" s="23"/>
      <c r="P67" s="39"/>
      <c r="Q67" s="25"/>
    </row>
    <row r="68" spans="2:17" x14ac:dyDescent="0.25">
      <c r="B68" s="84"/>
      <c r="C68" s="174"/>
      <c r="D68" s="270">
        <v>0</v>
      </c>
      <c r="E68" s="270">
        <v>0</v>
      </c>
      <c r="F68" s="270">
        <v>0</v>
      </c>
      <c r="G68" s="270">
        <v>0</v>
      </c>
      <c r="H68" s="60">
        <f t="shared" ref="H68:H72" si="6">SUM(D68:G68)</f>
        <v>0</v>
      </c>
      <c r="I68" s="12">
        <v>0</v>
      </c>
      <c r="J68" s="12"/>
      <c r="K68" s="2">
        <v>0</v>
      </c>
      <c r="L68" s="29"/>
      <c r="M68" s="32"/>
      <c r="N68" s="15"/>
      <c r="O68" s="23"/>
      <c r="P68" s="39"/>
      <c r="Q68" s="25"/>
    </row>
    <row r="69" spans="2:17" x14ac:dyDescent="0.25">
      <c r="B69" s="84"/>
      <c r="C69" s="174"/>
      <c r="D69" s="270">
        <v>0</v>
      </c>
      <c r="E69" s="270">
        <v>0</v>
      </c>
      <c r="F69" s="270">
        <v>0</v>
      </c>
      <c r="G69" s="270">
        <v>0</v>
      </c>
      <c r="H69" s="60">
        <f t="shared" si="6"/>
        <v>0</v>
      </c>
      <c r="I69" s="12">
        <v>0</v>
      </c>
      <c r="J69" s="12"/>
      <c r="K69" s="2">
        <v>0</v>
      </c>
      <c r="L69" s="29"/>
      <c r="M69" s="32"/>
      <c r="N69" s="15"/>
      <c r="O69" s="23"/>
      <c r="P69" s="39"/>
      <c r="Q69" s="25"/>
    </row>
    <row r="70" spans="2:17" x14ac:dyDescent="0.25">
      <c r="B70" s="84"/>
      <c r="C70" s="174"/>
      <c r="D70" s="270">
        <v>0</v>
      </c>
      <c r="E70" s="270">
        <v>0</v>
      </c>
      <c r="F70" s="270">
        <v>0</v>
      </c>
      <c r="G70" s="270">
        <v>0</v>
      </c>
      <c r="H70" s="60">
        <f t="shared" si="6"/>
        <v>0</v>
      </c>
      <c r="I70" s="12">
        <v>0</v>
      </c>
      <c r="J70" s="12"/>
      <c r="K70" s="2">
        <v>0</v>
      </c>
      <c r="L70" s="29"/>
      <c r="M70" s="32"/>
      <c r="N70" s="15"/>
      <c r="O70" s="23"/>
      <c r="P70" s="39"/>
      <c r="Q70" s="25"/>
    </row>
    <row r="71" spans="2:17" x14ac:dyDescent="0.25">
      <c r="B71" s="84"/>
      <c r="C71" s="174"/>
      <c r="D71" s="270">
        <v>0</v>
      </c>
      <c r="E71" s="270">
        <v>0</v>
      </c>
      <c r="F71" s="270">
        <v>0</v>
      </c>
      <c r="G71" s="270">
        <v>0</v>
      </c>
      <c r="H71" s="60">
        <f t="shared" si="6"/>
        <v>0</v>
      </c>
      <c r="I71" s="12">
        <v>0</v>
      </c>
      <c r="J71" s="12"/>
      <c r="K71" s="2">
        <v>0</v>
      </c>
      <c r="L71" s="29"/>
      <c r="M71" s="32"/>
      <c r="N71" s="15"/>
      <c r="O71" s="23"/>
      <c r="P71" s="39"/>
      <c r="Q71" s="25"/>
    </row>
    <row r="72" spans="2:17" x14ac:dyDescent="0.25">
      <c r="B72" s="84"/>
      <c r="C72" s="174"/>
      <c r="D72" s="270">
        <v>0</v>
      </c>
      <c r="E72" s="270">
        <v>0</v>
      </c>
      <c r="F72" s="270">
        <v>0</v>
      </c>
      <c r="G72" s="270">
        <v>0</v>
      </c>
      <c r="H72" s="60">
        <f t="shared" si="6"/>
        <v>0</v>
      </c>
      <c r="I72" s="12">
        <v>0</v>
      </c>
      <c r="J72" s="12"/>
      <c r="K72" s="2">
        <v>0</v>
      </c>
      <c r="L72" s="29"/>
      <c r="M72" s="32"/>
      <c r="N72" s="15"/>
      <c r="O72" s="23"/>
      <c r="P72" s="39"/>
      <c r="Q72" s="25"/>
    </row>
    <row r="73" spans="2:17" ht="15.75" thickBot="1" x14ac:dyDescent="0.3">
      <c r="B73" s="84"/>
      <c r="C73" s="174"/>
      <c r="D73" s="270">
        <v>0</v>
      </c>
      <c r="E73" s="270">
        <v>0</v>
      </c>
      <c r="F73" s="270">
        <v>0</v>
      </c>
      <c r="G73" s="270">
        <v>0</v>
      </c>
      <c r="H73" s="60">
        <f>SUM(D73:G73)</f>
        <v>0</v>
      </c>
      <c r="I73" s="12">
        <v>0</v>
      </c>
      <c r="J73" s="2"/>
      <c r="K73" s="2">
        <v>0</v>
      </c>
      <c r="L73" s="28"/>
      <c r="M73" s="33"/>
      <c r="N73" s="33"/>
      <c r="O73" s="24"/>
      <c r="P73" s="37"/>
      <c r="Q73" s="25"/>
    </row>
    <row r="74" spans="2:17" ht="15.75" thickBot="1" x14ac:dyDescent="0.3">
      <c r="B74" s="102" t="s">
        <v>15</v>
      </c>
      <c r="C74" s="179"/>
      <c r="D74" s="103">
        <f>SUM(D59:D73)</f>
        <v>0</v>
      </c>
      <c r="E74" s="103">
        <f t="shared" ref="E74:G74" si="7">SUM(E59:E73)</f>
        <v>0</v>
      </c>
      <c r="F74" s="103">
        <f t="shared" si="7"/>
        <v>0</v>
      </c>
      <c r="G74" s="103">
        <f t="shared" si="7"/>
        <v>0</v>
      </c>
      <c r="H74" s="104">
        <f>SUM(H59:H73)</f>
        <v>0</v>
      </c>
      <c r="I74" s="72">
        <f>SUM(I58:I73)</f>
        <v>130</v>
      </c>
      <c r="J74" s="72"/>
      <c r="K74" s="72">
        <f>SUM(K58:K73)</f>
        <v>0</v>
      </c>
      <c r="L74" s="72"/>
      <c r="M74" s="72"/>
      <c r="N74" s="73"/>
      <c r="O74" s="74"/>
      <c r="P74" s="75">
        <f>SUM(P58:P73)</f>
        <v>0</v>
      </c>
      <c r="Q74" s="279"/>
    </row>
    <row r="75" spans="2:17" ht="15.75" thickBot="1" x14ac:dyDescent="0.3">
      <c r="Q75" s="9"/>
    </row>
    <row r="76" spans="2:17" ht="15.75" thickBot="1" x14ac:dyDescent="0.3">
      <c r="H76" s="40">
        <f>SUM(H74,H57,H54,H51,H34,H16)</f>
        <v>0</v>
      </c>
      <c r="I76" s="40" t="e">
        <f>SUM(I51+#REF!+#REF!+#REF!+#REF!+#REF!+I54+I57+I74+#REF!+#REF!)</f>
        <v>#REF!</v>
      </c>
      <c r="J76" s="40" t="e">
        <f>SUM(J51+#REF!+#REF!+#REF!+#REF!+#REF!+J54+J57+J74+#REF!+#REF!)</f>
        <v>#REF!</v>
      </c>
      <c r="K76" s="40" t="e">
        <f>SUM(K51+#REF!+#REF!+#REF!+#REF!+#REF!+K54+K57+K74+#REF!+#REF!)</f>
        <v>#REF!</v>
      </c>
      <c r="L76" s="40" t="e">
        <f>SUM(L51+#REF!+#REF!+#REF!+#REF!+#REF!+L54+L57+L74+#REF!+#REF!)</f>
        <v>#REF!</v>
      </c>
      <c r="M76" s="40" t="e">
        <f>SUM(M51+#REF!+#REF!+#REF!+#REF!+#REF!+M54+M57+M74+#REF!+#REF!)</f>
        <v>#REF!</v>
      </c>
      <c r="N76" s="40" t="e">
        <f>SUM(N51+#REF!+#REF!+#REF!+#REF!+#REF!+N54+N57+N74+#REF!+#REF!)</f>
        <v>#REF!</v>
      </c>
      <c r="O76" s="40" t="e">
        <f>SUM(O51+#REF!+#REF!+#REF!+#REF!+#REF!+O54+O57+O74+#REF!+#REF!)</f>
        <v>#REF!</v>
      </c>
      <c r="P76" s="40">
        <f>SUM(P74,P57,P54,P51,P34,P16)</f>
        <v>0</v>
      </c>
      <c r="Q76" s="40"/>
    </row>
    <row r="79" spans="2:17" x14ac:dyDescent="0.25">
      <c r="B79" s="1"/>
      <c r="C79" s="169"/>
      <c r="D79" s="1"/>
      <c r="E79" s="1"/>
      <c r="F79" s="1"/>
      <c r="G79" s="1"/>
    </row>
    <row r="81" spans="2:18" x14ac:dyDescent="0.25">
      <c r="B81" s="153"/>
      <c r="C81" s="180"/>
      <c r="D81" s="153"/>
      <c r="E81" s="153"/>
      <c r="F81" s="153"/>
      <c r="G81" s="153"/>
      <c r="H81" s="154"/>
      <c r="I81" s="155"/>
      <c r="J81" s="155"/>
      <c r="K81" s="155"/>
      <c r="L81" s="156"/>
      <c r="M81" s="156"/>
      <c r="N81" s="155"/>
      <c r="O81" s="155"/>
      <c r="P81" s="155"/>
      <c r="Q81" s="157"/>
      <c r="R81" s="158"/>
    </row>
    <row r="82" spans="2:18" x14ac:dyDescent="0.25">
      <c r="B82" s="159"/>
      <c r="C82" s="181"/>
      <c r="D82" s="159"/>
      <c r="E82" s="159"/>
      <c r="F82" s="159"/>
      <c r="G82" s="159"/>
      <c r="H82" s="159"/>
      <c r="I82" s="161"/>
      <c r="J82" s="161"/>
      <c r="K82" s="161"/>
      <c r="L82" s="161"/>
      <c r="M82" s="161"/>
      <c r="N82" s="161"/>
      <c r="O82" s="161"/>
      <c r="P82" s="161"/>
      <c r="Q82" s="160"/>
      <c r="R82" s="159"/>
    </row>
    <row r="83" spans="2:18" x14ac:dyDescent="0.25">
      <c r="B83" s="159"/>
      <c r="C83" s="181"/>
      <c r="D83" s="159"/>
      <c r="E83" s="159"/>
      <c r="F83" s="159"/>
      <c r="G83" s="159"/>
      <c r="H83" s="159"/>
      <c r="I83" s="161"/>
      <c r="J83" s="161"/>
      <c r="K83" s="161"/>
      <c r="L83" s="161"/>
      <c r="M83" s="161"/>
      <c r="N83" s="161"/>
      <c r="O83" s="161"/>
      <c r="P83" s="161"/>
      <c r="Q83" s="160"/>
      <c r="R83" s="159"/>
    </row>
    <row r="84" spans="2:18" x14ac:dyDescent="0.25">
      <c r="B84" s="159"/>
      <c r="C84" s="181"/>
      <c r="D84" s="159"/>
      <c r="E84" s="159"/>
      <c r="F84" s="159"/>
      <c r="G84" s="159"/>
      <c r="H84" s="159"/>
      <c r="I84" s="161"/>
      <c r="J84" s="161"/>
      <c r="K84" s="161"/>
      <c r="L84" s="161"/>
      <c r="M84" s="161"/>
      <c r="N84" s="161"/>
      <c r="O84" s="161"/>
      <c r="P84" s="161"/>
      <c r="Q84" s="160"/>
      <c r="R84" s="159"/>
    </row>
    <row r="85" spans="2:18" x14ac:dyDescent="0.25">
      <c r="B85" s="159"/>
      <c r="C85" s="181"/>
      <c r="D85" s="159"/>
      <c r="E85" s="159"/>
      <c r="F85" s="159"/>
      <c r="G85" s="159"/>
      <c r="H85" s="159"/>
      <c r="I85" s="161"/>
      <c r="J85" s="161"/>
      <c r="K85" s="161"/>
      <c r="L85" s="161"/>
      <c r="M85" s="161"/>
      <c r="N85" s="161"/>
      <c r="O85" s="161"/>
      <c r="P85" s="161"/>
      <c r="Q85" s="160"/>
      <c r="R85" s="159"/>
    </row>
    <row r="86" spans="2:18" x14ac:dyDescent="0.25">
      <c r="B86" s="159"/>
      <c r="C86" s="181"/>
      <c r="D86" s="159"/>
      <c r="E86" s="159"/>
      <c r="F86" s="159"/>
      <c r="G86" s="159"/>
      <c r="H86" s="159"/>
      <c r="I86" s="161"/>
      <c r="J86" s="161"/>
      <c r="K86" s="161"/>
      <c r="L86" s="161"/>
      <c r="M86" s="161"/>
      <c r="N86" s="161"/>
      <c r="O86" s="161"/>
      <c r="P86" s="161"/>
      <c r="Q86" s="160"/>
      <c r="R86" s="159"/>
    </row>
    <row r="87" spans="2:18" x14ac:dyDescent="0.25">
      <c r="B87" s="159"/>
      <c r="C87" s="181"/>
      <c r="D87" s="159"/>
      <c r="E87" s="159"/>
      <c r="F87" s="159"/>
      <c r="G87" s="159"/>
      <c r="H87" s="159"/>
      <c r="I87" s="161"/>
      <c r="J87" s="161"/>
      <c r="K87" s="161"/>
      <c r="L87" s="161"/>
      <c r="M87" s="161"/>
      <c r="N87" s="161"/>
      <c r="O87" s="161"/>
      <c r="P87" s="161"/>
      <c r="Q87" s="160"/>
      <c r="R87" s="159"/>
    </row>
    <row r="88" spans="2:18" x14ac:dyDescent="0.25">
      <c r="B88" s="162"/>
      <c r="C88" s="180"/>
      <c r="D88" s="162"/>
      <c r="E88" s="162"/>
      <c r="F88" s="162"/>
      <c r="G88" s="162"/>
      <c r="H88" s="162"/>
      <c r="I88" s="163"/>
      <c r="J88" s="163"/>
      <c r="K88" s="163"/>
      <c r="L88" s="163"/>
      <c r="M88" s="163"/>
      <c r="N88" s="163"/>
      <c r="O88" s="163"/>
      <c r="P88" s="163"/>
      <c r="Q88" s="164"/>
      <c r="R88" s="162"/>
    </row>
    <row r="89" spans="2:18" x14ac:dyDescent="0.25">
      <c r="B89" s="162"/>
      <c r="C89" s="180"/>
      <c r="D89" s="162"/>
      <c r="E89" s="162"/>
      <c r="F89" s="162"/>
      <c r="G89" s="162"/>
      <c r="H89" s="162"/>
      <c r="I89" s="163"/>
      <c r="J89" s="163"/>
      <c r="K89" s="163"/>
      <c r="L89" s="163"/>
      <c r="M89" s="163"/>
      <c r="N89" s="163"/>
      <c r="O89" s="163"/>
      <c r="P89" s="163"/>
      <c r="Q89" s="164"/>
      <c r="R89" s="162"/>
    </row>
    <row r="90" spans="2:18" x14ac:dyDescent="0.25">
      <c r="B90" s="162"/>
      <c r="C90" s="180"/>
      <c r="D90" s="162"/>
      <c r="E90" s="162"/>
      <c r="F90" s="162"/>
      <c r="G90" s="162"/>
      <c r="H90" s="162"/>
      <c r="I90" s="163"/>
      <c r="J90" s="163"/>
      <c r="K90" s="163"/>
      <c r="L90" s="163"/>
      <c r="M90" s="163"/>
      <c r="N90" s="163"/>
      <c r="O90" s="163"/>
      <c r="P90" s="163"/>
      <c r="Q90" s="164"/>
      <c r="R90" s="162"/>
    </row>
    <row r="91" spans="2:18" x14ac:dyDescent="0.25">
      <c r="B91" s="162"/>
      <c r="C91" s="180"/>
      <c r="D91" s="162"/>
      <c r="E91" s="162"/>
      <c r="F91" s="162"/>
      <c r="G91" s="162"/>
      <c r="H91" s="162"/>
      <c r="I91" s="163"/>
      <c r="J91" s="163"/>
      <c r="K91" s="163"/>
      <c r="L91" s="163"/>
      <c r="M91" s="163"/>
      <c r="N91" s="163"/>
      <c r="O91" s="163"/>
      <c r="P91" s="163"/>
      <c r="Q91" s="164"/>
      <c r="R91" s="162"/>
    </row>
    <row r="92" spans="2:18" x14ac:dyDescent="0.25">
      <c r="B92" s="162"/>
      <c r="C92" s="180"/>
      <c r="D92" s="162"/>
      <c r="E92" s="162"/>
      <c r="F92" s="162"/>
      <c r="G92" s="162"/>
      <c r="H92" s="162"/>
      <c r="I92" s="163"/>
      <c r="J92" s="163"/>
      <c r="K92" s="163"/>
      <c r="L92" s="163"/>
      <c r="M92" s="163"/>
      <c r="N92" s="163"/>
      <c r="O92" s="163"/>
      <c r="P92" s="163"/>
      <c r="Q92" s="164"/>
      <c r="R92" s="162"/>
    </row>
    <row r="93" spans="2:18" x14ac:dyDescent="0.25">
      <c r="B93" s="162"/>
      <c r="C93" s="180"/>
      <c r="D93" s="162"/>
      <c r="E93" s="162"/>
      <c r="F93" s="162"/>
      <c r="G93" s="162"/>
      <c r="H93" s="162"/>
      <c r="I93" s="163"/>
      <c r="J93" s="163"/>
      <c r="K93" s="163"/>
      <c r="L93" s="163"/>
      <c r="M93" s="163"/>
      <c r="N93" s="163"/>
      <c r="O93" s="163"/>
      <c r="P93" s="163"/>
      <c r="Q93" s="164"/>
      <c r="R93" s="162"/>
    </row>
    <row r="94" spans="2:18" x14ac:dyDescent="0.25">
      <c r="B94" s="162"/>
      <c r="C94" s="180"/>
      <c r="D94" s="162"/>
      <c r="E94" s="162"/>
      <c r="F94" s="162"/>
      <c r="G94" s="162"/>
      <c r="H94" s="162"/>
      <c r="I94" s="163"/>
      <c r="J94" s="163"/>
      <c r="K94" s="163"/>
      <c r="L94" s="163"/>
      <c r="M94" s="163"/>
      <c r="N94" s="163"/>
      <c r="O94" s="163"/>
      <c r="P94" s="163"/>
      <c r="Q94" s="164"/>
      <c r="R94" s="162"/>
    </row>
    <row r="95" spans="2:18" x14ac:dyDescent="0.25">
      <c r="B95" s="162"/>
      <c r="C95" s="180"/>
      <c r="D95" s="162"/>
      <c r="E95" s="162"/>
      <c r="F95" s="162"/>
      <c r="G95" s="162"/>
      <c r="H95" s="162"/>
      <c r="I95" s="163"/>
      <c r="J95" s="163"/>
      <c r="K95" s="163"/>
      <c r="L95" s="163"/>
      <c r="M95" s="163"/>
      <c r="N95" s="163"/>
      <c r="O95" s="163"/>
      <c r="P95" s="163"/>
      <c r="Q95" s="164"/>
      <c r="R95" s="162"/>
    </row>
    <row r="96" spans="2:18" x14ac:dyDescent="0.25">
      <c r="B96" s="162"/>
      <c r="C96" s="180"/>
      <c r="D96" s="162"/>
      <c r="E96" s="162"/>
      <c r="F96" s="162"/>
      <c r="G96" s="162"/>
      <c r="H96" s="162"/>
      <c r="I96" s="163"/>
      <c r="J96" s="163"/>
      <c r="K96" s="163"/>
      <c r="L96" s="163"/>
      <c r="M96" s="163"/>
      <c r="N96" s="163"/>
      <c r="O96" s="163"/>
      <c r="P96" s="163"/>
      <c r="Q96" s="164"/>
      <c r="R96" s="162"/>
    </row>
    <row r="97" spans="2:18" x14ac:dyDescent="0.25">
      <c r="B97" s="162"/>
      <c r="C97" s="180"/>
      <c r="D97" s="162"/>
      <c r="E97" s="162"/>
      <c r="F97" s="162"/>
      <c r="G97" s="162"/>
      <c r="H97" s="162"/>
      <c r="I97" s="163"/>
      <c r="J97" s="163"/>
      <c r="K97" s="163"/>
      <c r="L97" s="163"/>
      <c r="M97" s="163"/>
      <c r="N97" s="163"/>
      <c r="O97" s="163"/>
      <c r="P97" s="163"/>
      <c r="Q97" s="164"/>
      <c r="R97" s="162"/>
    </row>
    <row r="98" spans="2:18" x14ac:dyDescent="0.25">
      <c r="B98" s="162"/>
      <c r="C98" s="180"/>
      <c r="D98" s="162"/>
      <c r="E98" s="162"/>
      <c r="F98" s="162"/>
      <c r="G98" s="162"/>
      <c r="H98" s="162"/>
      <c r="I98" s="163"/>
      <c r="J98" s="163"/>
      <c r="K98" s="163"/>
      <c r="L98" s="163"/>
      <c r="M98" s="163"/>
      <c r="N98" s="163"/>
      <c r="O98" s="163"/>
      <c r="P98" s="163"/>
      <c r="Q98" s="164"/>
      <c r="R98" s="162"/>
    </row>
    <row r="99" spans="2:18" x14ac:dyDescent="0.25">
      <c r="B99" s="162"/>
      <c r="C99" s="180"/>
      <c r="D99" s="162"/>
      <c r="E99" s="162"/>
      <c r="F99" s="162"/>
      <c r="G99" s="162"/>
      <c r="H99" s="162"/>
      <c r="I99" s="163"/>
      <c r="J99" s="163"/>
      <c r="K99" s="163"/>
      <c r="L99" s="163"/>
      <c r="M99" s="163"/>
      <c r="N99" s="163"/>
      <c r="O99" s="163"/>
      <c r="P99" s="163"/>
      <c r="Q99" s="164"/>
      <c r="R99" s="162"/>
    </row>
    <row r="100" spans="2:18" x14ac:dyDescent="0.25">
      <c r="B100" s="159"/>
      <c r="C100" s="181"/>
      <c r="D100" s="159"/>
      <c r="E100" s="159"/>
      <c r="F100" s="159"/>
      <c r="G100" s="159"/>
      <c r="H100" s="159"/>
      <c r="I100" s="165"/>
      <c r="J100" s="165"/>
      <c r="K100" s="165"/>
      <c r="L100" s="165"/>
      <c r="M100" s="165"/>
      <c r="N100" s="165"/>
      <c r="O100" s="165"/>
      <c r="P100" s="165"/>
      <c r="Q100" s="161"/>
      <c r="R100" s="159"/>
    </row>
    <row r="101" spans="2:18" x14ac:dyDescent="0.25">
      <c r="H101" s="48"/>
      <c r="R101" s="46"/>
    </row>
    <row r="102" spans="2:18" x14ac:dyDescent="0.25">
      <c r="K102" s="4"/>
      <c r="Q102" s="152"/>
      <c r="R102" s="47"/>
    </row>
    <row r="103" spans="2:18" x14ac:dyDescent="0.25">
      <c r="K103" s="4"/>
      <c r="Q103" s="48"/>
      <c r="R103" s="47"/>
    </row>
    <row r="104" spans="2:18" x14ac:dyDescent="0.25">
      <c r="K104" s="4"/>
      <c r="R104" s="47"/>
    </row>
    <row r="105" spans="2:18" x14ac:dyDescent="0.25">
      <c r="K105" s="4"/>
      <c r="R105" s="47"/>
    </row>
    <row r="106" spans="2:18" x14ac:dyDescent="0.25">
      <c r="K106" s="4"/>
      <c r="R106" s="47"/>
    </row>
    <row r="107" spans="2:18" x14ac:dyDescent="0.25">
      <c r="K107" s="4"/>
      <c r="R107" s="47"/>
    </row>
  </sheetData>
  <sheetProtection insertRows="0" selectLockedCells="1"/>
  <mergeCells count="10">
    <mergeCell ref="I12:O12"/>
    <mergeCell ref="B1:C1"/>
    <mergeCell ref="D53:G53"/>
    <mergeCell ref="D56:G56"/>
    <mergeCell ref="D7:E7"/>
    <mergeCell ref="D6:E6"/>
    <mergeCell ref="D3:E3"/>
    <mergeCell ref="D4:E4"/>
    <mergeCell ref="D5:E5"/>
    <mergeCell ref="D15:G15"/>
  </mergeCells>
  <conditionalFormatting sqref="S7">
    <cfRule type="cellIs" dxfId="27" priority="5" operator="greaterThan">
      <formula>0.5</formula>
    </cfRule>
  </conditionalFormatting>
  <conditionalFormatting sqref="H57">
    <cfRule type="cellIs" dxfId="26" priority="3" operator="greaterThan">
      <formula>($S$5)*10/100</formula>
    </cfRule>
  </conditionalFormatting>
  <conditionalFormatting sqref="Q57">
    <cfRule type="containsText" dxfId="25" priority="2" operator="containsText" text="exceeds">
      <formula>NOT(ISERROR(SEARCH("exceeds",Q57)))</formula>
    </cfRule>
  </conditionalFormatting>
  <dataValidations count="2">
    <dataValidation type="decimal" operator="greaterThanOrEqual" allowBlank="1" showInputMessage="1" showErrorMessage="1" errorTitle="Dollar value required" error="Entry must be a dollar value" sqref="D59:H73 D18:H32">
      <formula1>0</formula1>
    </dataValidation>
    <dataValidation type="decimal" operator="greaterThanOrEqual" allowBlank="1" showInputMessage="1" showErrorMessage="1" errorTitle="Dollar value required" error="Entry must be a value value" sqref="D36:H50">
      <formula1>0</formula1>
    </dataValidation>
  </dataValidations>
  <pageMargins left="0.7" right="0.7" top="0.75" bottom="0.75" header="0.3" footer="0.3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/>
  </sheetViews>
  <sheetFormatPr defaultRowHeight="15" x14ac:dyDescent="0.25"/>
  <cols>
    <col min="2" max="2" width="22.7109375" customWidth="1"/>
    <col min="3" max="3" width="15" customWidth="1"/>
    <col min="4" max="4" width="8" customWidth="1"/>
    <col min="5" max="5" width="18.5703125" customWidth="1"/>
    <col min="6" max="6" width="14.5703125" customWidth="1"/>
    <col min="7" max="7" width="17" customWidth="1"/>
    <col min="8" max="8" width="25.7109375" customWidth="1"/>
    <col min="9" max="9" width="15.5703125" customWidth="1"/>
    <col min="10" max="10" width="22.7109375" customWidth="1"/>
    <col min="11" max="18" width="14" customWidth="1"/>
  </cols>
  <sheetData>
    <row r="1" spans="1:23" ht="15.75" thickTop="1" x14ac:dyDescent="0.25">
      <c r="A1" s="105" t="s">
        <v>33</v>
      </c>
      <c r="B1" s="106"/>
      <c r="C1" s="106"/>
      <c r="D1" s="106"/>
      <c r="E1" s="106"/>
      <c r="F1" s="107" t="s">
        <v>1</v>
      </c>
      <c r="G1" s="108"/>
      <c r="H1" s="109"/>
      <c r="I1" s="108"/>
      <c r="J1" s="106"/>
      <c r="K1" s="106"/>
      <c r="L1" s="110"/>
      <c r="M1" s="110"/>
      <c r="N1" s="110"/>
      <c r="O1" s="110"/>
      <c r="P1" s="110"/>
      <c r="Q1" s="110"/>
      <c r="R1" s="110"/>
      <c r="S1" s="111"/>
    </row>
    <row r="2" spans="1:23" x14ac:dyDescent="0.25">
      <c r="A2" s="112"/>
      <c r="B2" s="113"/>
      <c r="C2" s="113"/>
      <c r="D2" s="113"/>
      <c r="E2" s="113"/>
      <c r="F2" s="113"/>
      <c r="G2" s="113"/>
      <c r="H2" s="113"/>
      <c r="I2" s="114"/>
      <c r="J2" s="113"/>
      <c r="K2" s="113"/>
      <c r="L2" s="115"/>
      <c r="M2" s="115"/>
      <c r="N2" s="115"/>
      <c r="O2" s="115"/>
      <c r="P2" s="115"/>
      <c r="Q2" s="115"/>
      <c r="R2" s="115"/>
      <c r="S2" s="116"/>
    </row>
    <row r="3" spans="1:23" ht="16.5" customHeight="1" thickBot="1" x14ac:dyDescent="0.3">
      <c r="A3" s="117" t="s">
        <v>34</v>
      </c>
      <c r="B3" s="113"/>
      <c r="C3" s="113"/>
      <c r="D3" s="113"/>
      <c r="E3" s="113"/>
      <c r="F3" s="113"/>
      <c r="G3" s="113"/>
      <c r="H3" s="113"/>
      <c r="I3" s="114"/>
      <c r="J3" s="113"/>
      <c r="K3" s="113"/>
      <c r="L3" s="118"/>
      <c r="M3" s="118"/>
      <c r="N3" s="118"/>
      <c r="O3" s="118"/>
      <c r="P3" s="118"/>
      <c r="Q3" s="118"/>
      <c r="R3" s="118"/>
      <c r="S3" s="116"/>
    </row>
    <row r="4" spans="1:23" ht="15.75" thickBot="1" x14ac:dyDescent="0.3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355" t="s">
        <v>35</v>
      </c>
      <c r="M4" s="356"/>
      <c r="N4" s="356"/>
      <c r="O4" s="356"/>
      <c r="P4" s="356"/>
      <c r="Q4" s="356"/>
      <c r="R4" s="357"/>
      <c r="S4" s="116"/>
      <c r="V4" s="193" t="s">
        <v>41</v>
      </c>
      <c r="W4" s="193" t="s">
        <v>64</v>
      </c>
    </row>
    <row r="5" spans="1:23" ht="25.5" customHeight="1" x14ac:dyDescent="0.25">
      <c r="A5" s="119"/>
      <c r="B5" s="346" t="s">
        <v>19</v>
      </c>
      <c r="C5" s="347"/>
      <c r="D5" s="352" t="s">
        <v>36</v>
      </c>
      <c r="E5" s="347"/>
      <c r="F5" s="366" t="s">
        <v>37</v>
      </c>
      <c r="G5" s="366" t="s">
        <v>104</v>
      </c>
      <c r="H5" s="366" t="s">
        <v>103</v>
      </c>
      <c r="I5" s="366" t="s">
        <v>15</v>
      </c>
      <c r="J5" s="371" t="s">
        <v>38</v>
      </c>
      <c r="K5" s="120"/>
      <c r="L5" s="122">
        <v>44013</v>
      </c>
      <c r="M5" s="123">
        <v>44378</v>
      </c>
      <c r="N5" s="123">
        <v>44743</v>
      </c>
      <c r="O5" s="123">
        <v>45108</v>
      </c>
      <c r="P5" s="123" t="s">
        <v>39</v>
      </c>
      <c r="Q5" s="124" t="s">
        <v>39</v>
      </c>
      <c r="R5" s="358" t="s">
        <v>106</v>
      </c>
      <c r="S5" s="125"/>
    </row>
    <row r="6" spans="1:23" ht="16.5" customHeight="1" x14ac:dyDescent="0.25">
      <c r="A6" s="119"/>
      <c r="B6" s="348"/>
      <c r="C6" s="349"/>
      <c r="D6" s="353"/>
      <c r="E6" s="349"/>
      <c r="F6" s="367"/>
      <c r="G6" s="369"/>
      <c r="H6" s="369"/>
      <c r="I6" s="369"/>
      <c r="J6" s="372"/>
      <c r="K6" s="120"/>
      <c r="L6" s="126" t="s">
        <v>40</v>
      </c>
      <c r="M6" s="127" t="s">
        <v>40</v>
      </c>
      <c r="N6" s="127" t="s">
        <v>40</v>
      </c>
      <c r="O6" s="127" t="s">
        <v>40</v>
      </c>
      <c r="P6" s="127" t="s">
        <v>40</v>
      </c>
      <c r="Q6" s="128" t="s">
        <v>40</v>
      </c>
      <c r="R6" s="359"/>
      <c r="S6" s="125"/>
    </row>
    <row r="7" spans="1:23" ht="16.5" customHeight="1" thickBot="1" x14ac:dyDescent="0.3">
      <c r="A7" s="119"/>
      <c r="B7" s="350"/>
      <c r="C7" s="351"/>
      <c r="D7" s="354"/>
      <c r="E7" s="351"/>
      <c r="F7" s="368"/>
      <c r="G7" s="370"/>
      <c r="H7" s="370"/>
      <c r="I7" s="370"/>
      <c r="J7" s="373"/>
      <c r="K7" s="120"/>
      <c r="L7" s="129">
        <v>44377</v>
      </c>
      <c r="M7" s="130">
        <v>44742</v>
      </c>
      <c r="N7" s="130">
        <v>45107</v>
      </c>
      <c r="O7" s="130">
        <v>45473</v>
      </c>
      <c r="P7" s="130" t="s">
        <v>39</v>
      </c>
      <c r="Q7" s="131" t="s">
        <v>39</v>
      </c>
      <c r="R7" s="360"/>
      <c r="S7" s="125"/>
    </row>
    <row r="8" spans="1:23" ht="16.5" customHeight="1" x14ac:dyDescent="0.25">
      <c r="A8" s="132"/>
      <c r="B8" s="342"/>
      <c r="C8" s="343"/>
      <c r="D8" s="340"/>
      <c r="E8" s="341"/>
      <c r="F8" s="298"/>
      <c r="G8" s="321"/>
      <c r="H8" s="297"/>
      <c r="I8" s="301" t="str">
        <f t="shared" ref="I8" si="0">IF(H8="","",G8*H8)</f>
        <v/>
      </c>
      <c r="J8" s="188"/>
      <c r="K8" s="135"/>
      <c r="L8" s="310">
        <v>0</v>
      </c>
      <c r="M8" s="311">
        <v>0</v>
      </c>
      <c r="N8" s="311">
        <v>0</v>
      </c>
      <c r="O8" s="311">
        <v>0</v>
      </c>
      <c r="P8" s="311">
        <v>0</v>
      </c>
      <c r="Q8" s="315">
        <v>0</v>
      </c>
      <c r="R8" s="318">
        <f>SUM(L8:Q8)</f>
        <v>0</v>
      </c>
      <c r="S8" s="134"/>
    </row>
    <row r="9" spans="1:23" ht="16.5" customHeight="1" x14ac:dyDescent="0.25">
      <c r="A9" s="132"/>
      <c r="B9" s="342"/>
      <c r="C9" s="343"/>
      <c r="D9" s="344"/>
      <c r="E9" s="345"/>
      <c r="F9" s="298"/>
      <c r="G9" s="321"/>
      <c r="H9" s="297"/>
      <c r="I9" s="301" t="str">
        <f>IF(H9="","",G9*H9)</f>
        <v/>
      </c>
      <c r="J9" s="188"/>
      <c r="K9" s="135"/>
      <c r="L9" s="312">
        <v>0</v>
      </c>
      <c r="M9" s="270">
        <v>0</v>
      </c>
      <c r="N9" s="270">
        <v>0</v>
      </c>
      <c r="O9" s="270">
        <v>0</v>
      </c>
      <c r="P9" s="270">
        <v>0</v>
      </c>
      <c r="Q9" s="316">
        <v>0</v>
      </c>
      <c r="R9" s="319">
        <f t="shared" ref="R9:R31" si="1">SUM(L9:Q9)</f>
        <v>0</v>
      </c>
      <c r="S9" s="134"/>
    </row>
    <row r="10" spans="1:23" ht="15.75" customHeight="1" x14ac:dyDescent="0.25">
      <c r="A10" s="132"/>
      <c r="B10" s="363"/>
      <c r="C10" s="364"/>
      <c r="D10" s="340"/>
      <c r="E10" s="365"/>
      <c r="F10" s="299"/>
      <c r="G10" s="321"/>
      <c r="H10" s="297"/>
      <c r="I10" s="301" t="str">
        <f t="shared" ref="I10:I30" si="2">IF(H10="","",G10*H10)</f>
        <v/>
      </c>
      <c r="J10" s="192"/>
      <c r="K10" s="133"/>
      <c r="L10" s="312">
        <v>0</v>
      </c>
      <c r="M10" s="270">
        <v>0</v>
      </c>
      <c r="N10" s="270">
        <v>0</v>
      </c>
      <c r="O10" s="270">
        <v>0</v>
      </c>
      <c r="P10" s="270">
        <v>0</v>
      </c>
      <c r="Q10" s="316">
        <v>0</v>
      </c>
      <c r="R10" s="319">
        <f t="shared" si="1"/>
        <v>0</v>
      </c>
      <c r="S10" s="134"/>
    </row>
    <row r="11" spans="1:23" ht="15.75" customHeight="1" x14ac:dyDescent="0.25">
      <c r="A11" s="132"/>
      <c r="B11" s="363"/>
      <c r="C11" s="364"/>
      <c r="D11" s="340"/>
      <c r="E11" s="365"/>
      <c r="F11" s="299"/>
      <c r="G11" s="321"/>
      <c r="H11" s="297"/>
      <c r="I11" s="301" t="str">
        <f t="shared" si="2"/>
        <v/>
      </c>
      <c r="J11" s="192"/>
      <c r="K11" s="133"/>
      <c r="L11" s="312">
        <v>0</v>
      </c>
      <c r="M11" s="270">
        <v>0</v>
      </c>
      <c r="N11" s="270">
        <v>0</v>
      </c>
      <c r="O11" s="270">
        <v>0</v>
      </c>
      <c r="P11" s="270">
        <v>0</v>
      </c>
      <c r="Q11" s="316">
        <v>0</v>
      </c>
      <c r="R11" s="319">
        <f t="shared" si="1"/>
        <v>0</v>
      </c>
      <c r="S11" s="134"/>
    </row>
    <row r="12" spans="1:23" x14ac:dyDescent="0.25">
      <c r="A12" s="132"/>
      <c r="B12" s="363"/>
      <c r="C12" s="364"/>
      <c r="D12" s="340"/>
      <c r="E12" s="365"/>
      <c r="F12" s="299"/>
      <c r="G12" s="321"/>
      <c r="H12" s="297"/>
      <c r="I12" s="301" t="str">
        <f t="shared" si="2"/>
        <v/>
      </c>
      <c r="J12" s="192"/>
      <c r="K12" s="133"/>
      <c r="L12" s="312">
        <v>0</v>
      </c>
      <c r="M12" s="270">
        <v>0</v>
      </c>
      <c r="N12" s="270">
        <v>0</v>
      </c>
      <c r="O12" s="270">
        <v>0</v>
      </c>
      <c r="P12" s="270">
        <v>0</v>
      </c>
      <c r="Q12" s="316">
        <v>0</v>
      </c>
      <c r="R12" s="319">
        <f t="shared" si="1"/>
        <v>0</v>
      </c>
      <c r="S12" s="134"/>
    </row>
    <row r="13" spans="1:23" x14ac:dyDescent="0.25">
      <c r="A13" s="132"/>
      <c r="B13" s="211"/>
      <c r="C13" s="212"/>
      <c r="D13" s="210"/>
      <c r="E13" s="213"/>
      <c r="F13" s="299"/>
      <c r="G13" s="321"/>
      <c r="H13" s="297"/>
      <c r="I13" s="301" t="str">
        <f t="shared" si="2"/>
        <v/>
      </c>
      <c r="J13" s="192"/>
      <c r="K13" s="133"/>
      <c r="L13" s="312">
        <v>0</v>
      </c>
      <c r="M13" s="270">
        <v>0</v>
      </c>
      <c r="N13" s="270">
        <v>0</v>
      </c>
      <c r="O13" s="270">
        <v>0</v>
      </c>
      <c r="P13" s="270">
        <v>0</v>
      </c>
      <c r="Q13" s="316">
        <v>0</v>
      </c>
      <c r="R13" s="319">
        <f t="shared" si="1"/>
        <v>0</v>
      </c>
      <c r="S13" s="134"/>
    </row>
    <row r="14" spans="1:23" x14ac:dyDescent="0.25">
      <c r="A14" s="132"/>
      <c r="B14" s="211"/>
      <c r="C14" s="212"/>
      <c r="D14" s="210"/>
      <c r="E14" s="213"/>
      <c r="F14" s="299"/>
      <c r="G14" s="321"/>
      <c r="H14" s="297"/>
      <c r="I14" s="301" t="str">
        <f t="shared" si="2"/>
        <v/>
      </c>
      <c r="J14" s="192"/>
      <c r="K14" s="133"/>
      <c r="L14" s="312">
        <v>0</v>
      </c>
      <c r="M14" s="270">
        <v>0</v>
      </c>
      <c r="N14" s="270">
        <v>0</v>
      </c>
      <c r="O14" s="270">
        <v>0</v>
      </c>
      <c r="P14" s="270">
        <v>0</v>
      </c>
      <c r="Q14" s="316">
        <v>0</v>
      </c>
      <c r="R14" s="319">
        <f t="shared" si="1"/>
        <v>0</v>
      </c>
      <c r="S14" s="134"/>
    </row>
    <row r="15" spans="1:23" x14ac:dyDescent="0.25">
      <c r="A15" s="132"/>
      <c r="B15" s="211"/>
      <c r="C15" s="212"/>
      <c r="D15" s="210"/>
      <c r="E15" s="213"/>
      <c r="F15" s="299"/>
      <c r="G15" s="321"/>
      <c r="H15" s="297"/>
      <c r="I15" s="301" t="str">
        <f t="shared" si="2"/>
        <v/>
      </c>
      <c r="J15" s="192"/>
      <c r="K15" s="133"/>
      <c r="L15" s="312">
        <v>0</v>
      </c>
      <c r="M15" s="270">
        <v>0</v>
      </c>
      <c r="N15" s="270">
        <v>0</v>
      </c>
      <c r="O15" s="270">
        <v>0</v>
      </c>
      <c r="P15" s="270">
        <v>0</v>
      </c>
      <c r="Q15" s="316">
        <v>0</v>
      </c>
      <c r="R15" s="319">
        <f t="shared" si="1"/>
        <v>0</v>
      </c>
      <c r="S15" s="134"/>
    </row>
    <row r="16" spans="1:23" x14ac:dyDescent="0.25">
      <c r="A16" s="132"/>
      <c r="B16" s="211"/>
      <c r="C16" s="212"/>
      <c r="D16" s="210"/>
      <c r="E16" s="213"/>
      <c r="F16" s="299"/>
      <c r="G16" s="321"/>
      <c r="H16" s="297"/>
      <c r="I16" s="301" t="str">
        <f t="shared" si="2"/>
        <v/>
      </c>
      <c r="J16" s="192"/>
      <c r="K16" s="133"/>
      <c r="L16" s="312">
        <v>0</v>
      </c>
      <c r="M16" s="270">
        <v>0</v>
      </c>
      <c r="N16" s="270">
        <v>0</v>
      </c>
      <c r="O16" s="270">
        <v>0</v>
      </c>
      <c r="P16" s="270">
        <v>0</v>
      </c>
      <c r="Q16" s="316">
        <v>0</v>
      </c>
      <c r="R16" s="319">
        <f t="shared" si="1"/>
        <v>0</v>
      </c>
      <c r="S16" s="134"/>
    </row>
    <row r="17" spans="1:19" x14ac:dyDescent="0.25">
      <c r="A17" s="132"/>
      <c r="B17" s="211"/>
      <c r="C17" s="212"/>
      <c r="D17" s="210"/>
      <c r="E17" s="213"/>
      <c r="F17" s="299"/>
      <c r="G17" s="321"/>
      <c r="H17" s="297"/>
      <c r="I17" s="301" t="str">
        <f t="shared" si="2"/>
        <v/>
      </c>
      <c r="J17" s="192"/>
      <c r="K17" s="133"/>
      <c r="L17" s="312">
        <v>0</v>
      </c>
      <c r="M17" s="270">
        <v>0</v>
      </c>
      <c r="N17" s="270">
        <v>0</v>
      </c>
      <c r="O17" s="270">
        <v>0</v>
      </c>
      <c r="P17" s="270">
        <v>0</v>
      </c>
      <c r="Q17" s="316">
        <v>0</v>
      </c>
      <c r="R17" s="319">
        <f t="shared" si="1"/>
        <v>0</v>
      </c>
      <c r="S17" s="134"/>
    </row>
    <row r="18" spans="1:19" x14ac:dyDescent="0.25">
      <c r="A18" s="132"/>
      <c r="B18" s="211"/>
      <c r="C18" s="212"/>
      <c r="D18" s="210"/>
      <c r="E18" s="213"/>
      <c r="F18" s="299"/>
      <c r="G18" s="321"/>
      <c r="H18" s="297"/>
      <c r="I18" s="301" t="str">
        <f t="shared" si="2"/>
        <v/>
      </c>
      <c r="J18" s="192"/>
      <c r="K18" s="133"/>
      <c r="L18" s="312">
        <v>0</v>
      </c>
      <c r="M18" s="270">
        <v>0</v>
      </c>
      <c r="N18" s="270">
        <v>0</v>
      </c>
      <c r="O18" s="270">
        <v>0</v>
      </c>
      <c r="P18" s="270">
        <v>0</v>
      </c>
      <c r="Q18" s="316">
        <v>0</v>
      </c>
      <c r="R18" s="319">
        <f t="shared" si="1"/>
        <v>0</v>
      </c>
      <c r="S18" s="134"/>
    </row>
    <row r="19" spans="1:19" x14ac:dyDescent="0.25">
      <c r="A19" s="132"/>
      <c r="B19" s="211"/>
      <c r="C19" s="212"/>
      <c r="D19" s="210"/>
      <c r="E19" s="213"/>
      <c r="F19" s="299"/>
      <c r="G19" s="321"/>
      <c r="H19" s="297"/>
      <c r="I19" s="301" t="str">
        <f t="shared" si="2"/>
        <v/>
      </c>
      <c r="J19" s="192"/>
      <c r="K19" s="133"/>
      <c r="L19" s="312">
        <v>0</v>
      </c>
      <c r="M19" s="270">
        <v>0</v>
      </c>
      <c r="N19" s="270">
        <v>0</v>
      </c>
      <c r="O19" s="270">
        <v>0</v>
      </c>
      <c r="P19" s="270">
        <v>0</v>
      </c>
      <c r="Q19" s="316">
        <v>0</v>
      </c>
      <c r="R19" s="319">
        <f t="shared" si="1"/>
        <v>0</v>
      </c>
      <c r="S19" s="134"/>
    </row>
    <row r="20" spans="1:19" x14ac:dyDescent="0.25">
      <c r="A20" s="132"/>
      <c r="B20" s="211"/>
      <c r="C20" s="212"/>
      <c r="D20" s="210"/>
      <c r="E20" s="213"/>
      <c r="F20" s="299"/>
      <c r="G20" s="321"/>
      <c r="H20" s="297"/>
      <c r="I20" s="301" t="str">
        <f t="shared" si="2"/>
        <v/>
      </c>
      <c r="J20" s="192"/>
      <c r="K20" s="133"/>
      <c r="L20" s="312">
        <v>0</v>
      </c>
      <c r="M20" s="270">
        <v>0</v>
      </c>
      <c r="N20" s="270">
        <v>0</v>
      </c>
      <c r="O20" s="270">
        <v>0</v>
      </c>
      <c r="P20" s="270">
        <v>0</v>
      </c>
      <c r="Q20" s="316">
        <v>0</v>
      </c>
      <c r="R20" s="319">
        <f t="shared" si="1"/>
        <v>0</v>
      </c>
      <c r="S20" s="134"/>
    </row>
    <row r="21" spans="1:19" x14ac:dyDescent="0.25">
      <c r="A21" s="132"/>
      <c r="B21" s="211"/>
      <c r="C21" s="212"/>
      <c r="D21" s="210"/>
      <c r="E21" s="213"/>
      <c r="F21" s="299"/>
      <c r="G21" s="321"/>
      <c r="H21" s="297"/>
      <c r="I21" s="301" t="str">
        <f t="shared" si="2"/>
        <v/>
      </c>
      <c r="J21" s="192"/>
      <c r="K21" s="133"/>
      <c r="L21" s="312">
        <v>0</v>
      </c>
      <c r="M21" s="270">
        <v>0</v>
      </c>
      <c r="N21" s="270">
        <v>0</v>
      </c>
      <c r="O21" s="270">
        <v>0</v>
      </c>
      <c r="P21" s="270">
        <v>0</v>
      </c>
      <c r="Q21" s="316">
        <v>0</v>
      </c>
      <c r="R21" s="319">
        <f t="shared" si="1"/>
        <v>0</v>
      </c>
      <c r="S21" s="134"/>
    </row>
    <row r="22" spans="1:19" x14ac:dyDescent="0.25">
      <c r="A22" s="132"/>
      <c r="B22" s="211"/>
      <c r="C22" s="212"/>
      <c r="D22" s="210"/>
      <c r="E22" s="213"/>
      <c r="F22" s="299"/>
      <c r="G22" s="321"/>
      <c r="H22" s="297"/>
      <c r="I22" s="301" t="str">
        <f t="shared" si="2"/>
        <v/>
      </c>
      <c r="J22" s="192"/>
      <c r="K22" s="133"/>
      <c r="L22" s="312">
        <v>0</v>
      </c>
      <c r="M22" s="270">
        <v>0</v>
      </c>
      <c r="N22" s="270">
        <v>0</v>
      </c>
      <c r="O22" s="270">
        <v>0</v>
      </c>
      <c r="P22" s="270">
        <v>0</v>
      </c>
      <c r="Q22" s="316">
        <v>0</v>
      </c>
      <c r="R22" s="319">
        <f t="shared" si="1"/>
        <v>0</v>
      </c>
      <c r="S22" s="134"/>
    </row>
    <row r="23" spans="1:19" x14ac:dyDescent="0.25">
      <c r="A23" s="132"/>
      <c r="B23" s="211"/>
      <c r="C23" s="212"/>
      <c r="D23" s="210"/>
      <c r="E23" s="213"/>
      <c r="F23" s="299"/>
      <c r="G23" s="321"/>
      <c r="H23" s="297"/>
      <c r="I23" s="301" t="str">
        <f t="shared" si="2"/>
        <v/>
      </c>
      <c r="J23" s="192"/>
      <c r="K23" s="133"/>
      <c r="L23" s="312">
        <v>0</v>
      </c>
      <c r="M23" s="270">
        <v>0</v>
      </c>
      <c r="N23" s="270">
        <v>0</v>
      </c>
      <c r="O23" s="270">
        <v>0</v>
      </c>
      <c r="P23" s="270">
        <v>0</v>
      </c>
      <c r="Q23" s="316">
        <v>0</v>
      </c>
      <c r="R23" s="319">
        <f t="shared" si="1"/>
        <v>0</v>
      </c>
      <c r="S23" s="134"/>
    </row>
    <row r="24" spans="1:19" x14ac:dyDescent="0.25">
      <c r="A24" s="132"/>
      <c r="B24" s="211"/>
      <c r="C24" s="212"/>
      <c r="D24" s="210"/>
      <c r="E24" s="213"/>
      <c r="F24" s="299"/>
      <c r="G24" s="321"/>
      <c r="H24" s="297"/>
      <c r="I24" s="301" t="str">
        <f t="shared" si="2"/>
        <v/>
      </c>
      <c r="J24" s="192"/>
      <c r="K24" s="133"/>
      <c r="L24" s="312">
        <v>0</v>
      </c>
      <c r="M24" s="270">
        <v>0</v>
      </c>
      <c r="N24" s="270">
        <v>0</v>
      </c>
      <c r="O24" s="270">
        <v>0</v>
      </c>
      <c r="P24" s="270">
        <v>0</v>
      </c>
      <c r="Q24" s="316">
        <v>0</v>
      </c>
      <c r="R24" s="319">
        <f t="shared" si="1"/>
        <v>0</v>
      </c>
      <c r="S24" s="134"/>
    </row>
    <row r="25" spans="1:19" x14ac:dyDescent="0.25">
      <c r="A25" s="132"/>
      <c r="B25" s="211"/>
      <c r="C25" s="212"/>
      <c r="D25" s="210"/>
      <c r="E25" s="213"/>
      <c r="F25" s="299"/>
      <c r="G25" s="321"/>
      <c r="H25" s="297"/>
      <c r="I25" s="301" t="str">
        <f t="shared" si="2"/>
        <v/>
      </c>
      <c r="J25" s="192"/>
      <c r="K25" s="133"/>
      <c r="L25" s="312">
        <v>0</v>
      </c>
      <c r="M25" s="270">
        <v>0</v>
      </c>
      <c r="N25" s="270">
        <v>0</v>
      </c>
      <c r="O25" s="270">
        <v>0</v>
      </c>
      <c r="P25" s="270">
        <v>0</v>
      </c>
      <c r="Q25" s="316">
        <v>0</v>
      </c>
      <c r="R25" s="319">
        <f t="shared" si="1"/>
        <v>0</v>
      </c>
      <c r="S25" s="134"/>
    </row>
    <row r="26" spans="1:19" x14ac:dyDescent="0.25">
      <c r="A26" s="132"/>
      <c r="B26" s="211"/>
      <c r="C26" s="212"/>
      <c r="D26" s="210"/>
      <c r="E26" s="213"/>
      <c r="F26" s="299"/>
      <c r="G26" s="321"/>
      <c r="H26" s="297"/>
      <c r="I26" s="301" t="str">
        <f t="shared" si="2"/>
        <v/>
      </c>
      <c r="J26" s="192"/>
      <c r="K26" s="133"/>
      <c r="L26" s="312">
        <v>0</v>
      </c>
      <c r="M26" s="270">
        <v>0</v>
      </c>
      <c r="N26" s="270">
        <v>0</v>
      </c>
      <c r="O26" s="270">
        <v>0</v>
      </c>
      <c r="P26" s="270">
        <v>0</v>
      </c>
      <c r="Q26" s="316">
        <v>0</v>
      </c>
      <c r="R26" s="319">
        <f t="shared" si="1"/>
        <v>0</v>
      </c>
      <c r="S26" s="134"/>
    </row>
    <row r="27" spans="1:19" x14ac:dyDescent="0.25">
      <c r="A27" s="132"/>
      <c r="B27" s="211"/>
      <c r="C27" s="212"/>
      <c r="D27" s="210"/>
      <c r="E27" s="213"/>
      <c r="F27" s="299"/>
      <c r="G27" s="321"/>
      <c r="H27" s="297"/>
      <c r="I27" s="301" t="str">
        <f t="shared" si="2"/>
        <v/>
      </c>
      <c r="J27" s="192"/>
      <c r="K27" s="133"/>
      <c r="L27" s="312">
        <v>0</v>
      </c>
      <c r="M27" s="270">
        <v>0</v>
      </c>
      <c r="N27" s="270">
        <v>0</v>
      </c>
      <c r="O27" s="270">
        <v>0</v>
      </c>
      <c r="P27" s="270">
        <v>0</v>
      </c>
      <c r="Q27" s="316">
        <v>0</v>
      </c>
      <c r="R27" s="319">
        <f t="shared" si="1"/>
        <v>0</v>
      </c>
      <c r="S27" s="134"/>
    </row>
    <row r="28" spans="1:19" x14ac:dyDescent="0.25">
      <c r="A28" s="132"/>
      <c r="B28" s="211"/>
      <c r="C28" s="212"/>
      <c r="D28" s="210"/>
      <c r="E28" s="213"/>
      <c r="F28" s="299"/>
      <c r="G28" s="321"/>
      <c r="H28" s="297"/>
      <c r="I28" s="301" t="str">
        <f t="shared" si="2"/>
        <v/>
      </c>
      <c r="J28" s="192"/>
      <c r="K28" s="133"/>
      <c r="L28" s="312">
        <v>0</v>
      </c>
      <c r="M28" s="270">
        <v>0</v>
      </c>
      <c r="N28" s="270">
        <v>0</v>
      </c>
      <c r="O28" s="270">
        <v>0</v>
      </c>
      <c r="P28" s="270">
        <v>0</v>
      </c>
      <c r="Q28" s="316">
        <v>0</v>
      </c>
      <c r="R28" s="319">
        <f t="shared" si="1"/>
        <v>0</v>
      </c>
      <c r="S28" s="134"/>
    </row>
    <row r="29" spans="1:19" x14ac:dyDescent="0.25">
      <c r="A29" s="132"/>
      <c r="B29" s="187"/>
      <c r="C29" s="190"/>
      <c r="D29" s="186"/>
      <c r="E29" s="191"/>
      <c r="F29" s="300"/>
      <c r="G29" s="321"/>
      <c r="H29" s="297"/>
      <c r="I29" s="301" t="str">
        <f t="shared" si="2"/>
        <v/>
      </c>
      <c r="J29" s="189"/>
      <c r="K29" s="133"/>
      <c r="L29" s="312">
        <v>0</v>
      </c>
      <c r="M29" s="270">
        <v>0</v>
      </c>
      <c r="N29" s="270">
        <v>0</v>
      </c>
      <c r="O29" s="270">
        <v>0</v>
      </c>
      <c r="P29" s="270">
        <v>0</v>
      </c>
      <c r="Q29" s="316">
        <v>0</v>
      </c>
      <c r="R29" s="319">
        <f t="shared" si="1"/>
        <v>0</v>
      </c>
      <c r="S29" s="134"/>
    </row>
    <row r="30" spans="1:19" ht="15.75" thickBot="1" x14ac:dyDescent="0.3">
      <c r="A30" s="132"/>
      <c r="B30" s="361"/>
      <c r="C30" s="362"/>
      <c r="D30" s="340"/>
      <c r="E30" s="341"/>
      <c r="F30" s="298"/>
      <c r="G30" s="321"/>
      <c r="H30" s="297"/>
      <c r="I30" s="301" t="str">
        <f t="shared" si="2"/>
        <v/>
      </c>
      <c r="J30" s="188"/>
      <c r="K30" s="135"/>
      <c r="L30" s="312">
        <v>0</v>
      </c>
      <c r="M30" s="270">
        <v>0</v>
      </c>
      <c r="N30" s="270">
        <v>0</v>
      </c>
      <c r="O30" s="270">
        <v>0</v>
      </c>
      <c r="P30" s="270">
        <v>0</v>
      </c>
      <c r="Q30" s="316">
        <v>0</v>
      </c>
      <c r="R30" s="319">
        <f t="shared" si="1"/>
        <v>0</v>
      </c>
      <c r="S30" s="134"/>
    </row>
    <row r="31" spans="1:19" ht="15.75" thickBot="1" x14ac:dyDescent="0.3">
      <c r="A31" s="136"/>
      <c r="B31" s="137"/>
      <c r="C31" s="138"/>
      <c r="D31" s="138" t="s">
        <v>42</v>
      </c>
      <c r="E31" s="138"/>
      <c r="F31" s="138"/>
      <c r="G31" s="138"/>
      <c r="H31" s="138"/>
      <c r="I31" s="138"/>
      <c r="J31" s="139"/>
      <c r="K31" s="114"/>
      <c r="L31" s="313">
        <f>SUM(L8:L30)</f>
        <v>0</v>
      </c>
      <c r="M31" s="314">
        <f>SUM(M8:M30)</f>
        <v>0</v>
      </c>
      <c r="N31" s="314">
        <f>SUM(N8:N30)</f>
        <v>0</v>
      </c>
      <c r="O31" s="314">
        <f t="shared" ref="O31:Q31" si="3">SUM(O8:O30)</f>
        <v>0</v>
      </c>
      <c r="P31" s="314">
        <f t="shared" si="3"/>
        <v>0</v>
      </c>
      <c r="Q31" s="317">
        <f t="shared" si="3"/>
        <v>0</v>
      </c>
      <c r="R31" s="320">
        <f t="shared" si="1"/>
        <v>0</v>
      </c>
      <c r="S31" s="141"/>
    </row>
    <row r="32" spans="1:19" x14ac:dyDescent="0.25">
      <c r="A32" s="117"/>
      <c r="B32" s="142" t="s">
        <v>43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40"/>
      <c r="M32" s="140"/>
      <c r="N32" s="140"/>
      <c r="O32" s="140"/>
      <c r="P32" s="140"/>
      <c r="Q32" s="140"/>
      <c r="R32" s="140"/>
      <c r="S32" s="141"/>
    </row>
    <row r="33" spans="1:19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41"/>
    </row>
    <row r="34" spans="1:19" ht="15.75" thickBot="1" x14ac:dyDescent="0.3">
      <c r="A34" s="117" t="s">
        <v>44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8"/>
      <c r="M34" s="118"/>
      <c r="N34" s="118"/>
      <c r="O34" s="118"/>
      <c r="P34" s="118"/>
      <c r="Q34" s="118"/>
      <c r="R34" s="118"/>
      <c r="S34" s="116"/>
    </row>
    <row r="35" spans="1:19" ht="15.75" thickBot="1" x14ac:dyDescent="0.3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355" t="s">
        <v>35</v>
      </c>
      <c r="M35" s="356"/>
      <c r="N35" s="356"/>
      <c r="O35" s="356"/>
      <c r="P35" s="356"/>
      <c r="Q35" s="356"/>
      <c r="R35" s="357"/>
      <c r="S35" s="116"/>
    </row>
    <row r="36" spans="1:19" x14ac:dyDescent="0.25">
      <c r="A36" s="119"/>
      <c r="B36" s="346"/>
      <c r="C36" s="143"/>
      <c r="D36" s="379"/>
      <c r="E36" s="143"/>
      <c r="F36" s="143"/>
      <c r="G36" s="379"/>
      <c r="H36" s="379"/>
      <c r="I36" s="347"/>
      <c r="J36" s="371" t="s">
        <v>45</v>
      </c>
      <c r="K36" s="113"/>
      <c r="L36" s="122">
        <v>44013</v>
      </c>
      <c r="M36" s="123">
        <v>44378</v>
      </c>
      <c r="N36" s="123">
        <v>44743</v>
      </c>
      <c r="O36" s="123">
        <v>45108</v>
      </c>
      <c r="P36" s="123" t="s">
        <v>39</v>
      </c>
      <c r="Q36" s="124" t="s">
        <v>39</v>
      </c>
      <c r="R36" s="358" t="s">
        <v>15</v>
      </c>
      <c r="S36" s="116"/>
    </row>
    <row r="37" spans="1:19" x14ac:dyDescent="0.25">
      <c r="A37" s="119"/>
      <c r="B37" s="348"/>
      <c r="C37" s="121"/>
      <c r="D37" s="380"/>
      <c r="E37" s="121"/>
      <c r="F37" s="121"/>
      <c r="G37" s="380"/>
      <c r="H37" s="380"/>
      <c r="I37" s="349"/>
      <c r="J37" s="375"/>
      <c r="K37" s="113"/>
      <c r="L37" s="126" t="s">
        <v>40</v>
      </c>
      <c r="M37" s="127" t="s">
        <v>40</v>
      </c>
      <c r="N37" s="127" t="s">
        <v>40</v>
      </c>
      <c r="O37" s="127" t="s">
        <v>40</v>
      </c>
      <c r="P37" s="127" t="s">
        <v>40</v>
      </c>
      <c r="Q37" s="128" t="s">
        <v>40</v>
      </c>
      <c r="R37" s="359"/>
      <c r="S37" s="125"/>
    </row>
    <row r="38" spans="1:19" ht="15.75" thickBot="1" x14ac:dyDescent="0.3">
      <c r="A38" s="119"/>
      <c r="B38" s="350"/>
      <c r="C38" s="144"/>
      <c r="D38" s="381"/>
      <c r="E38" s="144"/>
      <c r="F38" s="144"/>
      <c r="G38" s="381"/>
      <c r="H38" s="381"/>
      <c r="I38" s="351"/>
      <c r="J38" s="376"/>
      <c r="K38" s="113"/>
      <c r="L38" s="129">
        <v>44377</v>
      </c>
      <c r="M38" s="130">
        <v>44742</v>
      </c>
      <c r="N38" s="130">
        <v>45107</v>
      </c>
      <c r="O38" s="130">
        <v>45473</v>
      </c>
      <c r="P38" s="130" t="s">
        <v>39</v>
      </c>
      <c r="Q38" s="131" t="s">
        <v>39</v>
      </c>
      <c r="R38" s="360"/>
      <c r="S38" s="125"/>
    </row>
    <row r="39" spans="1:19" ht="15.75" thickBot="1" x14ac:dyDescent="0.3">
      <c r="A39" s="112"/>
      <c r="B39" s="302"/>
      <c r="C39" s="303"/>
      <c r="D39" s="138" t="s">
        <v>105</v>
      </c>
      <c r="E39" s="303"/>
      <c r="F39" s="303"/>
      <c r="G39" s="303"/>
      <c r="H39" s="303"/>
      <c r="I39" s="304"/>
      <c r="J39" s="305">
        <v>0.3</v>
      </c>
      <c r="K39" s="113"/>
      <c r="L39" s="307">
        <f>L31*0.3</f>
        <v>0</v>
      </c>
      <c r="M39" s="307">
        <f t="shared" ref="M39:R39" si="4">M31*0.3</f>
        <v>0</v>
      </c>
      <c r="N39" s="307">
        <f t="shared" si="4"/>
        <v>0</v>
      </c>
      <c r="O39" s="307">
        <f t="shared" si="4"/>
        <v>0</v>
      </c>
      <c r="P39" s="307">
        <f t="shared" si="4"/>
        <v>0</v>
      </c>
      <c r="Q39" s="307">
        <f t="shared" si="4"/>
        <v>0</v>
      </c>
      <c r="R39" s="308">
        <f t="shared" si="4"/>
        <v>0</v>
      </c>
      <c r="S39" s="125"/>
    </row>
    <row r="40" spans="1:19" x14ac:dyDescent="0.25">
      <c r="A40" s="117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40"/>
      <c r="R40" s="140"/>
      <c r="S40" s="141"/>
    </row>
    <row r="41" spans="1:19" ht="15.75" thickBot="1" x14ac:dyDescent="0.3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8"/>
      <c r="M41" s="118"/>
      <c r="N41" s="118"/>
      <c r="O41" s="118"/>
      <c r="P41" s="118"/>
      <c r="Q41" s="118"/>
      <c r="R41" s="118"/>
      <c r="S41" s="141"/>
    </row>
    <row r="42" spans="1:19" ht="15.75" thickBot="1" x14ac:dyDescent="0.3">
      <c r="A42" s="117" t="s">
        <v>46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355" t="s">
        <v>35</v>
      </c>
      <c r="M42" s="356"/>
      <c r="N42" s="356"/>
      <c r="O42" s="356"/>
      <c r="P42" s="356"/>
      <c r="Q42" s="356"/>
      <c r="R42" s="357"/>
      <c r="S42" s="116"/>
    </row>
    <row r="43" spans="1:19" x14ac:dyDescent="0.25">
      <c r="A43" s="117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22">
        <v>44013</v>
      </c>
      <c r="M43" s="123">
        <v>44378</v>
      </c>
      <c r="N43" s="123">
        <v>44743</v>
      </c>
      <c r="O43" s="123">
        <v>45108</v>
      </c>
      <c r="P43" s="123" t="s">
        <v>39</v>
      </c>
      <c r="Q43" s="124" t="s">
        <v>39</v>
      </c>
      <c r="R43" s="358" t="s">
        <v>15</v>
      </c>
      <c r="S43" s="116"/>
    </row>
    <row r="44" spans="1:19" x14ac:dyDescent="0.25">
      <c r="A44" s="117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26" t="s">
        <v>40</v>
      </c>
      <c r="M44" s="127" t="s">
        <v>40</v>
      </c>
      <c r="N44" s="127" t="s">
        <v>40</v>
      </c>
      <c r="O44" s="127" t="s">
        <v>40</v>
      </c>
      <c r="P44" s="127" t="s">
        <v>40</v>
      </c>
      <c r="Q44" s="128" t="s">
        <v>40</v>
      </c>
      <c r="R44" s="359"/>
      <c r="S44" s="116"/>
    </row>
    <row r="45" spans="1:19" ht="15.75" thickBot="1" x14ac:dyDescent="0.3">
      <c r="A45" s="117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29">
        <v>44377</v>
      </c>
      <c r="M45" s="130">
        <v>44742</v>
      </c>
      <c r="N45" s="130">
        <v>45107</v>
      </c>
      <c r="O45" s="130">
        <v>45473</v>
      </c>
      <c r="P45" s="130" t="s">
        <v>39</v>
      </c>
      <c r="Q45" s="131" t="s">
        <v>39</v>
      </c>
      <c r="R45" s="360"/>
      <c r="S45" s="116"/>
    </row>
    <row r="46" spans="1:19" ht="15.75" thickBot="1" x14ac:dyDescent="0.3">
      <c r="A46" s="117"/>
      <c r="B46" s="137"/>
      <c r="C46" s="138"/>
      <c r="D46" s="138" t="s">
        <v>47</v>
      </c>
      <c r="E46" s="138"/>
      <c r="F46" s="138"/>
      <c r="G46" s="138"/>
      <c r="H46" s="138"/>
      <c r="I46" s="138"/>
      <c r="J46" s="139"/>
      <c r="K46" s="114"/>
      <c r="L46" s="306">
        <f t="shared" ref="L46:R46" si="5">SUM(L39,L31)</f>
        <v>0</v>
      </c>
      <c r="M46" s="306">
        <f t="shared" si="5"/>
        <v>0</v>
      </c>
      <c r="N46" s="306">
        <f t="shared" si="5"/>
        <v>0</v>
      </c>
      <c r="O46" s="306">
        <f t="shared" si="5"/>
        <v>0</v>
      </c>
      <c r="P46" s="306">
        <f t="shared" si="5"/>
        <v>0</v>
      </c>
      <c r="Q46" s="306">
        <f t="shared" si="5"/>
        <v>0</v>
      </c>
      <c r="R46" s="309">
        <f t="shared" si="5"/>
        <v>0</v>
      </c>
      <c r="S46" s="116"/>
    </row>
    <row r="47" spans="1:19" x14ac:dyDescent="0.25">
      <c r="A47" s="145"/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0"/>
      <c r="M47" s="140"/>
      <c r="N47" s="140"/>
      <c r="O47" s="140"/>
      <c r="P47" s="140"/>
      <c r="Q47" s="140"/>
      <c r="R47" s="140"/>
      <c r="S47" s="141"/>
    </row>
    <row r="48" spans="1:19" x14ac:dyDescent="0.25">
      <c r="A48" s="145" t="s">
        <v>48</v>
      </c>
      <c r="B48" s="147" t="s">
        <v>49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0"/>
      <c r="M48" s="140"/>
      <c r="N48" s="140"/>
      <c r="O48" s="140"/>
      <c r="P48" s="140"/>
      <c r="Q48" s="140"/>
      <c r="R48" s="140"/>
      <c r="S48" s="141"/>
    </row>
    <row r="49" spans="1:19" x14ac:dyDescent="0.25">
      <c r="A49" s="117"/>
      <c r="B49" s="147"/>
      <c r="C49" s="377" t="s">
        <v>50</v>
      </c>
      <c r="D49" s="377"/>
      <c r="E49" s="377"/>
      <c r="F49" s="377"/>
      <c r="G49" s="377"/>
      <c r="H49" s="147"/>
      <c r="I49" s="147"/>
      <c r="J49" s="147"/>
      <c r="K49" s="147"/>
      <c r="L49" s="140"/>
      <c r="M49" s="140"/>
      <c r="N49" s="140"/>
      <c r="O49" s="140"/>
      <c r="P49" s="140"/>
      <c r="Q49" s="140"/>
      <c r="R49" s="140"/>
      <c r="S49" s="141"/>
    </row>
    <row r="50" spans="1:19" x14ac:dyDescent="0.25">
      <c r="A50" s="145" t="s">
        <v>51</v>
      </c>
      <c r="B50" s="146" t="s">
        <v>52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0"/>
      <c r="M50" s="140"/>
      <c r="N50" s="140"/>
      <c r="O50" s="140"/>
      <c r="P50" s="140"/>
      <c r="Q50" s="140"/>
      <c r="R50" s="140"/>
      <c r="S50" s="141"/>
    </row>
    <row r="51" spans="1:19" x14ac:dyDescent="0.25">
      <c r="A51" s="145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140"/>
      <c r="M51" s="140"/>
      <c r="N51" s="140"/>
      <c r="O51" s="140"/>
      <c r="P51" s="140"/>
      <c r="Q51" s="140"/>
      <c r="R51" s="140"/>
      <c r="S51" s="141"/>
    </row>
    <row r="52" spans="1:19" ht="15.75" thickBot="1" x14ac:dyDescent="0.3">
      <c r="A52" s="148"/>
      <c r="B52" s="149"/>
      <c r="C52" s="149"/>
      <c r="D52" s="149"/>
      <c r="E52" s="374"/>
      <c r="F52" s="374"/>
      <c r="G52" s="374"/>
      <c r="H52" s="149"/>
      <c r="I52" s="149"/>
      <c r="J52" s="149"/>
      <c r="K52" s="149"/>
      <c r="L52" s="150"/>
      <c r="M52" s="150"/>
      <c r="N52" s="150"/>
      <c r="O52" s="150"/>
      <c r="P52" s="150"/>
      <c r="Q52" s="150"/>
      <c r="R52" s="150"/>
      <c r="S52" s="151"/>
    </row>
    <row r="53" spans="1:19" ht="15.75" thickTop="1" x14ac:dyDescent="0.25"/>
  </sheetData>
  <protectedRanges>
    <protectedRange sqref="B8:J30" name="Range1_3"/>
  </protectedRanges>
  <mergeCells count="34">
    <mergeCell ref="E52:G52"/>
    <mergeCell ref="L42:R42"/>
    <mergeCell ref="R43:R45"/>
    <mergeCell ref="J36:J38"/>
    <mergeCell ref="L35:R35"/>
    <mergeCell ref="R36:R38"/>
    <mergeCell ref="C49:G49"/>
    <mergeCell ref="B51:K51"/>
    <mergeCell ref="B36:B38"/>
    <mergeCell ref="D36:D38"/>
    <mergeCell ref="G36:G38"/>
    <mergeCell ref="H36:H38"/>
    <mergeCell ref="I36:I38"/>
    <mergeCell ref="L4:R4"/>
    <mergeCell ref="R5:R7"/>
    <mergeCell ref="B30:C30"/>
    <mergeCell ref="D30:E30"/>
    <mergeCell ref="B10:C10"/>
    <mergeCell ref="D10:E10"/>
    <mergeCell ref="B11:C11"/>
    <mergeCell ref="D11:E11"/>
    <mergeCell ref="B12:C12"/>
    <mergeCell ref="D12:E12"/>
    <mergeCell ref="F5:F7"/>
    <mergeCell ref="G5:G7"/>
    <mergeCell ref="H5:H7"/>
    <mergeCell ref="I5:I7"/>
    <mergeCell ref="J5:J7"/>
    <mergeCell ref="B8:C8"/>
    <mergeCell ref="D8:E8"/>
    <mergeCell ref="B9:C9"/>
    <mergeCell ref="D9:E9"/>
    <mergeCell ref="B5:C7"/>
    <mergeCell ref="D5:E7"/>
  </mergeCells>
  <conditionalFormatting sqref="L8:Q30 L39:R39">
    <cfRule type="expression" dxfId="24" priority="32" stopIfTrue="1">
      <formula>AO8=1</formula>
    </cfRule>
  </conditionalFormatting>
  <conditionalFormatting sqref="R46">
    <cfRule type="expression" dxfId="23" priority="2" stopIfTrue="1">
      <formula>AU46=1</formula>
    </cfRule>
  </conditionalFormatting>
  <conditionalFormatting sqref="L46:R46">
    <cfRule type="expression" dxfId="22" priority="4" stopIfTrue="1">
      <formula>AO46=1</formula>
    </cfRule>
  </conditionalFormatting>
  <conditionalFormatting sqref="R8 R39">
    <cfRule type="expression" dxfId="21" priority="3" stopIfTrue="1">
      <formula>AU8=1</formula>
    </cfRule>
  </conditionalFormatting>
  <conditionalFormatting sqref="R9:R31">
    <cfRule type="expression" dxfId="20" priority="1" stopIfTrue="1">
      <formula>AU9=1</formula>
    </cfRule>
  </conditionalFormatting>
  <dataValidations count="5">
    <dataValidation type="textLength" allowBlank="1" showInputMessage="1" showErrorMessage="1" sqref="C10:C29 D8:E29 B8:B29 B30:E30">
      <formula1>1</formula1>
      <formula2>50</formula2>
    </dataValidation>
    <dataValidation type="list" allowBlank="1" showInputMessage="1" showErrorMessage="1" errorTitle="INCORRECT ANSWER" error="Please select Expenditure Type from the list provided" sqref="J8:J30">
      <formula1>$V$4:$W$4</formula1>
    </dataValidation>
    <dataValidation type="whole" allowBlank="1" showErrorMessage="1" errorTitle="INCORRECT SALARY AMOUNT" error="The maximum salary amount per employee is $150,000_x000a_" promptTitle="Salary" prompt="Please enter a salary amount less than $150K" sqref="F8:F30">
      <formula1>1</formula1>
      <formula2>150000</formula2>
    </dataValidation>
    <dataValidation type="decimal" operator="greaterThan" allowBlank="1" showInputMessage="1" showErrorMessage="1" errorTitle="Invalid entry" error="Enter a number value" promptTitle="Hourly Rate" prompt="Enter the hourly rate charged" sqref="G8:G30">
      <formula1>0</formula1>
    </dataValidation>
    <dataValidation type="decimal" operator="greaterThan" allowBlank="1" showInputMessage="1" showErrorMessage="1" errorTitle="Invalid Entry" error="Enter a number value" promptTitle="Hours Worked" prompt="Enter the number of hours worked on the project" sqref="H8:H30">
      <formula1>0</formula1>
    </dataValidation>
  </dataValidations>
  <pageMargins left="0.7" right="0.7" top="0.75" bottom="0.75" header="0.3" footer="0.3"/>
  <pageSetup paperSize="9" orientation="portrait" r:id="rId1"/>
  <ignoredErrors>
    <ignoredError sqref="L31:O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opLeftCell="B1" workbookViewId="0">
      <selection activeCell="B2" sqref="B2"/>
    </sheetView>
  </sheetViews>
  <sheetFormatPr defaultRowHeight="15" x14ac:dyDescent="0.25"/>
  <cols>
    <col min="1" max="1" width="10.42578125" hidden="1" customWidth="1"/>
    <col min="2" max="3" width="15.28515625" customWidth="1"/>
    <col min="4" max="4" width="34.28515625" customWidth="1"/>
    <col min="5" max="6" width="18.5703125" customWidth="1"/>
    <col min="7" max="8" width="15.140625" customWidth="1"/>
    <col min="9" max="10" width="10.7109375" customWidth="1"/>
    <col min="11" max="12" width="13.5703125" customWidth="1"/>
    <col min="13" max="14" width="11.5703125" customWidth="1"/>
    <col min="15" max="15" width="17.7109375" customWidth="1"/>
    <col min="16" max="16" width="12.5703125" customWidth="1"/>
    <col min="17" max="17" width="50.5703125" customWidth="1"/>
    <col min="18" max="19" width="8.7109375" hidden="1" customWidth="1"/>
    <col min="20" max="21" width="11.28515625" hidden="1" customWidth="1"/>
    <col min="22" max="22" width="0" hidden="1" customWidth="1"/>
  </cols>
  <sheetData>
    <row r="1" spans="1:21" x14ac:dyDescent="0.25">
      <c r="A1" s="44"/>
      <c r="B1" s="45"/>
      <c r="C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1" s="196" customFormat="1" ht="53.25" customHeight="1" x14ac:dyDescent="0.25">
      <c r="A2" s="194" t="s">
        <v>20</v>
      </c>
      <c r="B2" s="195" t="s">
        <v>84</v>
      </c>
      <c r="C2" s="195" t="s">
        <v>88</v>
      </c>
      <c r="D2" s="194" t="s">
        <v>5</v>
      </c>
      <c r="E2" s="194" t="s">
        <v>21</v>
      </c>
      <c r="F2" s="194" t="s">
        <v>22</v>
      </c>
      <c r="G2" s="195" t="s">
        <v>23</v>
      </c>
      <c r="H2" s="195" t="s">
        <v>24</v>
      </c>
      <c r="I2" s="195" t="s">
        <v>25</v>
      </c>
      <c r="J2" s="195" t="s">
        <v>26</v>
      </c>
      <c r="K2" s="195" t="s">
        <v>27</v>
      </c>
      <c r="L2" s="195" t="s">
        <v>107</v>
      </c>
      <c r="M2" s="195" t="s">
        <v>28</v>
      </c>
      <c r="N2" s="195" t="s">
        <v>29</v>
      </c>
      <c r="O2" s="195" t="s">
        <v>98</v>
      </c>
      <c r="P2" s="195" t="s">
        <v>15</v>
      </c>
      <c r="Q2" s="195" t="s">
        <v>30</v>
      </c>
      <c r="T2" s="261" t="s">
        <v>65</v>
      </c>
      <c r="U2" s="245">
        <f>SUMIF(Table3[Column7],"*" &amp;T2&amp; "*",Table3[Column16])</f>
        <v>0</v>
      </c>
    </row>
    <row r="3" spans="1:21" s="185" customFormat="1" hidden="1" x14ac:dyDescent="0.25">
      <c r="A3" s="198" t="s">
        <v>69</v>
      </c>
      <c r="B3" s="201" t="s">
        <v>75</v>
      </c>
      <c r="C3" s="201" t="s">
        <v>87</v>
      </c>
      <c r="D3" s="199" t="s">
        <v>70</v>
      </c>
      <c r="E3" s="200" t="s">
        <v>71</v>
      </c>
      <c r="F3" s="200" t="s">
        <v>72</v>
      </c>
      <c r="G3" s="201" t="s">
        <v>73</v>
      </c>
      <c r="H3" s="201" t="s">
        <v>74</v>
      </c>
      <c r="I3" s="202" t="s">
        <v>76</v>
      </c>
      <c r="J3" s="202" t="s">
        <v>77</v>
      </c>
      <c r="K3" s="271" t="s">
        <v>78</v>
      </c>
      <c r="L3" s="271" t="s">
        <v>79</v>
      </c>
      <c r="M3" s="272" t="s">
        <v>80</v>
      </c>
      <c r="N3" s="272" t="s">
        <v>81</v>
      </c>
      <c r="O3" s="271" t="s">
        <v>82</v>
      </c>
      <c r="P3" s="203" t="s">
        <v>85</v>
      </c>
      <c r="Q3" s="204" t="s">
        <v>86</v>
      </c>
      <c r="S3" s="236"/>
      <c r="T3" s="261" t="s">
        <v>66</v>
      </c>
      <c r="U3" s="245">
        <f>SUMIF(Table3[Column7],"*" &amp;T3&amp; "*",Table3[Column16])</f>
        <v>0</v>
      </c>
    </row>
    <row r="4" spans="1:21" s="185" customFormat="1" x14ac:dyDescent="0.25">
      <c r="A4" s="197">
        <v>44119</v>
      </c>
      <c r="B4" s="226"/>
      <c r="C4" s="226"/>
      <c r="D4" s="152"/>
      <c r="E4" s="227"/>
      <c r="F4" s="227"/>
      <c r="G4" s="226"/>
      <c r="H4" s="226"/>
      <c r="I4" s="228"/>
      <c r="J4" s="228"/>
      <c r="K4" s="273"/>
      <c r="L4" s="273"/>
      <c r="M4" s="274"/>
      <c r="N4" s="274"/>
      <c r="O4" s="273"/>
      <c r="P4" s="229">
        <f>SUM(Table3[[#This Row],[Column10]],Table3[[#This Row],[Column11]],Table3[[#This Row],[Column15]])</f>
        <v>0</v>
      </c>
      <c r="Q4" s="230"/>
      <c r="S4" s="236"/>
      <c r="T4" s="261" t="s">
        <v>67</v>
      </c>
      <c r="U4" s="245">
        <f>SUMIF(Table3[Column7],"*" &amp;T4&amp; "*",Table3[Column16])</f>
        <v>0</v>
      </c>
    </row>
    <row r="5" spans="1:21" s="185" customFormat="1" x14ac:dyDescent="0.25">
      <c r="A5" s="197">
        <v>44564</v>
      </c>
      <c r="B5" s="226"/>
      <c r="C5" s="226"/>
      <c r="D5" s="152"/>
      <c r="E5" s="227"/>
      <c r="F5" s="227"/>
      <c r="G5" s="226"/>
      <c r="H5" s="226"/>
      <c r="I5" s="228"/>
      <c r="J5" s="228"/>
      <c r="K5" s="273"/>
      <c r="L5" s="273"/>
      <c r="M5" s="274"/>
      <c r="N5" s="274"/>
      <c r="O5" s="273"/>
      <c r="P5" s="229">
        <f>SUM(Table3[[#This Row],[Column10]],Table3[[#This Row],[Column11]],Table3[[#This Row],[Column15]])</f>
        <v>0</v>
      </c>
      <c r="Q5" s="230"/>
      <c r="S5" s="236"/>
      <c r="T5" s="261" t="s">
        <v>68</v>
      </c>
      <c r="U5" s="245">
        <f>SUMIF(Table3[Column7],"*" &amp;T5&amp; "*",Table3[Column16])</f>
        <v>0</v>
      </c>
    </row>
    <row r="6" spans="1:21" s="185" customFormat="1" x14ac:dyDescent="0.25">
      <c r="A6" s="197">
        <v>45005</v>
      </c>
      <c r="B6" s="226"/>
      <c r="C6" s="226"/>
      <c r="D6" s="152"/>
      <c r="E6" s="227"/>
      <c r="F6" s="227"/>
      <c r="G6" s="226"/>
      <c r="H6" s="226"/>
      <c r="I6" s="228"/>
      <c r="J6" s="228"/>
      <c r="K6" s="273"/>
      <c r="L6" s="273"/>
      <c r="M6" s="274"/>
      <c r="N6" s="274"/>
      <c r="O6" s="273"/>
      <c r="P6" s="229">
        <f>SUM(Table3[[#This Row],[Column10]],Table3[[#This Row],[Column11]],Table3[[#This Row],[Column15]])</f>
        <v>0</v>
      </c>
      <c r="Q6" s="230"/>
      <c r="S6" s="236"/>
      <c r="T6" s="236"/>
      <c r="U6" s="236"/>
    </row>
    <row r="7" spans="1:21" s="185" customFormat="1" x14ac:dyDescent="0.25">
      <c r="A7" s="197">
        <v>44050</v>
      </c>
      <c r="B7" s="226"/>
      <c r="C7" s="226"/>
      <c r="D7" s="152"/>
      <c r="E7" s="227"/>
      <c r="F7" s="227"/>
      <c r="G7" s="226"/>
      <c r="H7" s="226"/>
      <c r="I7" s="228"/>
      <c r="J7" s="228"/>
      <c r="K7" s="273"/>
      <c r="L7" s="273"/>
      <c r="M7" s="274"/>
      <c r="N7" s="274"/>
      <c r="O7" s="273"/>
      <c r="P7" s="229">
        <f>SUM(Table3[[#This Row],[Column10]],Table3[[#This Row],[Column11]],Table3[[#This Row],[Column15]])</f>
        <v>0</v>
      </c>
      <c r="Q7" s="230"/>
      <c r="S7" s="236"/>
      <c r="T7" s="261" t="s">
        <v>89</v>
      </c>
      <c r="U7" s="261" t="s">
        <v>90</v>
      </c>
    </row>
    <row r="8" spans="1:21" s="185" customFormat="1" x14ac:dyDescent="0.25">
      <c r="A8" s="197"/>
      <c r="B8" s="226"/>
      <c r="C8" s="226"/>
      <c r="D8" s="152"/>
      <c r="E8" s="227"/>
      <c r="F8" s="227"/>
      <c r="G8" s="226"/>
      <c r="H8" s="226"/>
      <c r="I8" s="228"/>
      <c r="J8" s="228"/>
      <c r="K8" s="273"/>
      <c r="L8" s="273"/>
      <c r="M8" s="274"/>
      <c r="N8" s="274"/>
      <c r="O8" s="273"/>
      <c r="P8" s="229">
        <f>SUM(Table3[[#This Row],[Column10]],Table3[[#This Row],[Column11]],Table3[[#This Row],[Column15]])</f>
        <v>0</v>
      </c>
      <c r="Q8" s="230"/>
      <c r="S8" s="261" t="s">
        <v>65</v>
      </c>
      <c r="T8" s="236">
        <f>SUMIFS(Table3[Column16],Table3[Column7],"*" &amp;T2&amp; "*",Table3[Column72],"Domestic")</f>
        <v>0</v>
      </c>
      <c r="U8" s="236">
        <f>SUMIFS(Table3[Column16],Table3[Column7],"*" &amp;T2&amp; "*",Table3[Column72],"International")</f>
        <v>0</v>
      </c>
    </row>
    <row r="9" spans="1:21" s="185" customFormat="1" x14ac:dyDescent="0.25">
      <c r="A9" s="224"/>
      <c r="B9" s="225"/>
      <c r="C9" s="231"/>
      <c r="D9" s="152"/>
      <c r="E9" s="232"/>
      <c r="F9" s="232"/>
      <c r="G9" s="231"/>
      <c r="H9" s="231"/>
      <c r="I9" s="233"/>
      <c r="J9" s="233"/>
      <c r="K9" s="275"/>
      <c r="L9" s="275"/>
      <c r="M9" s="276"/>
      <c r="N9" s="276"/>
      <c r="O9" s="275"/>
      <c r="P9" s="234">
        <f>SUM(Table3[[#This Row],[Column10]],Table3[[#This Row],[Column11]],Table3[[#This Row],[Column15]])</f>
        <v>0</v>
      </c>
      <c r="Q9" s="235"/>
      <c r="S9" s="261" t="s">
        <v>66</v>
      </c>
      <c r="T9" s="236">
        <f>SUMIFS(Table3[Column16],Table3[Column7],"*" &amp;T3&amp; "*",Table3[Column72],"Domestic")</f>
        <v>0</v>
      </c>
      <c r="U9" s="236">
        <f>SUMIFS(Table3[Column16],Table3[Column7],"*" &amp;T3&amp; "*",Table3[Column72],"International")</f>
        <v>0</v>
      </c>
    </row>
    <row r="10" spans="1:21" s="185" customFormat="1" x14ac:dyDescent="0.25">
      <c r="A10" s="197"/>
      <c r="B10" s="226"/>
      <c r="C10" s="226"/>
      <c r="D10" s="152"/>
      <c r="E10" s="227"/>
      <c r="F10" s="227"/>
      <c r="G10" s="226"/>
      <c r="H10" s="226"/>
      <c r="I10" s="228"/>
      <c r="J10" s="228"/>
      <c r="K10" s="273"/>
      <c r="L10" s="273"/>
      <c r="M10" s="274"/>
      <c r="N10" s="274"/>
      <c r="O10" s="273"/>
      <c r="P10" s="229">
        <f>SUM(Table3[[#This Row],[Column10]],Table3[[#This Row],[Column11]],Table3[[#This Row],[Column15]])</f>
        <v>0</v>
      </c>
      <c r="Q10" s="230"/>
      <c r="S10" s="261" t="s">
        <v>67</v>
      </c>
      <c r="T10" s="236">
        <f>SUMIFS(Table3[Column16],Table3[Column7],"*" &amp;T4&amp; "*",Table3[Column72],"Domestic")</f>
        <v>0</v>
      </c>
      <c r="U10" s="236">
        <f>SUMIFS(Table3[Column16],Table3[Column7],"*" &amp;T4&amp; "*",Table3[Column72],"International")</f>
        <v>0</v>
      </c>
    </row>
    <row r="11" spans="1:21" x14ac:dyDescent="0.25">
      <c r="A11" s="224"/>
      <c r="B11" s="225"/>
      <c r="C11" s="231"/>
      <c r="D11" s="152"/>
      <c r="E11" s="232"/>
      <c r="F11" s="232"/>
      <c r="G11" s="231"/>
      <c r="H11" s="231"/>
      <c r="I11" s="233"/>
      <c r="J11" s="233"/>
      <c r="K11" s="275"/>
      <c r="L11" s="275"/>
      <c r="M11" s="276"/>
      <c r="N11" s="276"/>
      <c r="O11" s="275"/>
      <c r="P11" s="234">
        <f>SUM(Table3[[#This Row],[Column10]],Table3[[#This Row],[Column11]],Table3[[#This Row],[Column15]])</f>
        <v>0</v>
      </c>
      <c r="Q11" s="235"/>
      <c r="S11" s="261" t="s">
        <v>68</v>
      </c>
      <c r="T11" s="236">
        <f>SUMIFS(Table3[Column16],Table3[Column7],"*" &amp;T5&amp; "*",Table3[Column72],"Domestic")</f>
        <v>0</v>
      </c>
      <c r="U11" s="236">
        <f>SUMIFS(Table3[Column16],Table3[Column7],"*" &amp;T5&amp; "*",Table3[Column72],"International")</f>
        <v>0</v>
      </c>
    </row>
    <row r="12" spans="1:21" x14ac:dyDescent="0.25">
      <c r="A12" s="224"/>
      <c r="B12" s="225"/>
      <c r="C12" s="231"/>
      <c r="D12" s="152"/>
      <c r="E12" s="232"/>
      <c r="F12" s="232"/>
      <c r="G12" s="231"/>
      <c r="H12" s="231"/>
      <c r="I12" s="233"/>
      <c r="J12" s="233"/>
      <c r="K12" s="275"/>
      <c r="L12" s="275"/>
      <c r="M12" s="276"/>
      <c r="N12" s="276"/>
      <c r="O12" s="275"/>
      <c r="P12" s="234">
        <f>SUM(Table3[[#This Row],[Column10]],Table3[[#This Row],[Column11]],Table3[[#This Row],[Column15]])</f>
        <v>0</v>
      </c>
      <c r="Q12" s="235"/>
    </row>
    <row r="13" spans="1:21" x14ac:dyDescent="0.25">
      <c r="A13" s="224"/>
      <c r="B13" s="225"/>
      <c r="C13" s="231"/>
      <c r="D13" s="152"/>
      <c r="E13" s="232"/>
      <c r="F13" s="232"/>
      <c r="G13" s="231"/>
      <c r="H13" s="231"/>
      <c r="I13" s="233"/>
      <c r="J13" s="233"/>
      <c r="K13" s="275"/>
      <c r="L13" s="275"/>
      <c r="M13" s="276"/>
      <c r="N13" s="276"/>
      <c r="O13" s="275"/>
      <c r="P13" s="234">
        <f>SUM(Table3[[#This Row],[Column10]],Table3[[#This Row],[Column11]],Table3[[#This Row],[Column15]])</f>
        <v>0</v>
      </c>
      <c r="Q13" s="235"/>
    </row>
    <row r="14" spans="1:21" x14ac:dyDescent="0.25">
      <c r="A14" s="224"/>
      <c r="B14" s="225"/>
      <c r="C14" s="231"/>
      <c r="D14" s="152"/>
      <c r="E14" s="232"/>
      <c r="F14" s="232"/>
      <c r="G14" s="231"/>
      <c r="H14" s="231"/>
      <c r="I14" s="233"/>
      <c r="J14" s="233"/>
      <c r="K14" s="275"/>
      <c r="L14" s="275"/>
      <c r="M14" s="276"/>
      <c r="N14" s="276"/>
      <c r="O14" s="275"/>
      <c r="P14" s="234">
        <f>SUM(Table3[[#This Row],[Column10]],Table3[[#This Row],[Column11]],Table3[[#This Row],[Column15]])</f>
        <v>0</v>
      </c>
      <c r="Q14" s="235"/>
    </row>
    <row r="15" spans="1:21" x14ac:dyDescent="0.25">
      <c r="A15" s="224"/>
      <c r="B15" s="225"/>
      <c r="C15" s="231"/>
      <c r="D15" s="152"/>
      <c r="E15" s="232"/>
      <c r="F15" s="232"/>
      <c r="G15" s="231"/>
      <c r="H15" s="231"/>
      <c r="I15" s="233"/>
      <c r="J15" s="233"/>
      <c r="K15" s="275"/>
      <c r="L15" s="275"/>
      <c r="M15" s="276"/>
      <c r="N15" s="276"/>
      <c r="O15" s="275"/>
      <c r="P15" s="234">
        <f>SUM(Table3[[#This Row],[Column10]],Table3[[#This Row],[Column11]],Table3[[#This Row],[Column15]])</f>
        <v>0</v>
      </c>
      <c r="Q15" s="235"/>
    </row>
    <row r="16" spans="1:21" x14ac:dyDescent="0.25">
      <c r="A16" s="224"/>
      <c r="B16" s="225"/>
      <c r="C16" s="231"/>
      <c r="D16" s="152"/>
      <c r="E16" s="232"/>
      <c r="F16" s="232"/>
      <c r="G16" s="231"/>
      <c r="H16" s="231"/>
      <c r="I16" s="233"/>
      <c r="J16" s="233"/>
      <c r="K16" s="275"/>
      <c r="L16" s="275"/>
      <c r="M16" s="276"/>
      <c r="N16" s="276"/>
      <c r="O16" s="275"/>
      <c r="P16" s="234">
        <f>SUM(Table3[[#This Row],[Column10]],Table3[[#This Row],[Column11]],Table3[[#This Row],[Column15]])</f>
        <v>0</v>
      </c>
      <c r="Q16" s="235"/>
    </row>
    <row r="17" spans="1:17" x14ac:dyDescent="0.25">
      <c r="A17" s="224"/>
      <c r="B17" s="225"/>
      <c r="C17" s="231"/>
      <c r="D17" s="152"/>
      <c r="E17" s="232"/>
      <c r="F17" s="232"/>
      <c r="G17" s="231"/>
      <c r="H17" s="231"/>
      <c r="I17" s="233"/>
      <c r="J17" s="233"/>
      <c r="K17" s="275"/>
      <c r="L17" s="275"/>
      <c r="M17" s="276"/>
      <c r="N17" s="276"/>
      <c r="O17" s="275"/>
      <c r="P17" s="234">
        <f>SUM(Table3[[#This Row],[Column10]],Table3[[#This Row],[Column11]],Table3[[#This Row],[Column15]])</f>
        <v>0</v>
      </c>
      <c r="Q17" s="235"/>
    </row>
    <row r="18" spans="1:17" x14ac:dyDescent="0.25">
      <c r="B18" s="206"/>
      <c r="C18" s="206"/>
      <c r="D18" s="207"/>
      <c r="E18" s="207"/>
      <c r="F18" s="207"/>
      <c r="G18" s="206"/>
      <c r="H18" s="206"/>
      <c r="I18" s="207"/>
      <c r="J18" s="205" t="s">
        <v>83</v>
      </c>
      <c r="K18" s="208">
        <f>SUM(Travel!$K$4:$K$17)</f>
        <v>0</v>
      </c>
      <c r="L18" s="208">
        <f>SUM(Travel!$L$4:$L$17)</f>
        <v>0</v>
      </c>
      <c r="M18" s="206"/>
      <c r="N18" s="206"/>
      <c r="O18" s="208">
        <f>SUM(Travel!$O$4:$O$17)</f>
        <v>0</v>
      </c>
      <c r="P18" s="208">
        <f>SUM(Travel!$P$4:$P$17)</f>
        <v>0</v>
      </c>
    </row>
    <row r="19" spans="1:17" x14ac:dyDescent="0.25">
      <c r="J19" s="44"/>
    </row>
    <row r="20" spans="1:17" x14ac:dyDescent="0.25">
      <c r="G20" s="236"/>
      <c r="H20" s="236"/>
      <c r="I20" s="236"/>
      <c r="J20" s="236"/>
      <c r="K20" s="236"/>
      <c r="L20" s="236"/>
      <c r="M20" s="236"/>
      <c r="N20" s="236"/>
      <c r="Q20" s="236"/>
    </row>
    <row r="21" spans="1:17" x14ac:dyDescent="0.25">
      <c r="G21" s="236"/>
      <c r="H21" s="236"/>
      <c r="I21" s="236"/>
      <c r="J21" s="236"/>
      <c r="K21" s="236"/>
      <c r="L21" s="236"/>
      <c r="M21" s="236"/>
      <c r="N21" s="236"/>
      <c r="Q21" s="236"/>
    </row>
    <row r="22" spans="1:17" x14ac:dyDescent="0.25">
      <c r="G22" s="236"/>
      <c r="H22" s="236"/>
      <c r="I22" s="236"/>
      <c r="J22" s="236"/>
      <c r="K22" s="236"/>
      <c r="L22" s="236"/>
      <c r="M22" s="236"/>
      <c r="N22" s="236"/>
      <c r="Q22" s="236"/>
    </row>
    <row r="23" spans="1:17" x14ac:dyDescent="0.25">
      <c r="G23" s="236"/>
      <c r="H23" s="236"/>
      <c r="I23" s="236"/>
      <c r="J23" s="236"/>
      <c r="K23" s="236"/>
      <c r="L23" s="236"/>
      <c r="M23" s="236"/>
      <c r="N23" s="236"/>
      <c r="Q23" s="236"/>
    </row>
    <row r="24" spans="1:17" x14ac:dyDescent="0.25">
      <c r="G24" s="236"/>
      <c r="H24" s="236"/>
      <c r="I24" s="236"/>
      <c r="J24" s="236"/>
      <c r="K24" s="236"/>
      <c r="L24" s="236"/>
      <c r="M24" s="236"/>
      <c r="N24" s="236"/>
      <c r="Q24" s="236"/>
    </row>
    <row r="25" spans="1:17" x14ac:dyDescent="0.25">
      <c r="G25" s="236"/>
      <c r="H25" s="236"/>
      <c r="I25" s="236"/>
      <c r="J25" s="236"/>
      <c r="K25" s="236"/>
      <c r="L25" s="236"/>
      <c r="M25" s="236"/>
      <c r="N25" s="236"/>
      <c r="Q25" s="236"/>
    </row>
    <row r="26" spans="1:17" x14ac:dyDescent="0.25">
      <c r="A26" s="209"/>
      <c r="G26" s="236"/>
      <c r="H26" s="236"/>
      <c r="I26" s="236"/>
      <c r="J26" s="236"/>
      <c r="K26" s="236"/>
      <c r="L26" s="236"/>
      <c r="M26" s="236"/>
      <c r="N26" s="236"/>
      <c r="Q26" s="236"/>
    </row>
    <row r="27" spans="1:17" x14ac:dyDescent="0.25">
      <c r="G27" s="236"/>
      <c r="H27" s="236"/>
      <c r="I27" s="236"/>
      <c r="J27" s="236"/>
      <c r="K27" s="236"/>
      <c r="L27" s="236"/>
      <c r="M27" s="236"/>
      <c r="N27" s="236"/>
      <c r="Q27" s="236"/>
    </row>
    <row r="28" spans="1:17" x14ac:dyDescent="0.25">
      <c r="A28" s="209"/>
      <c r="G28" s="236"/>
      <c r="H28" s="236"/>
      <c r="I28" s="236"/>
      <c r="J28" s="236"/>
      <c r="K28" s="236"/>
      <c r="L28" s="236"/>
      <c r="M28" s="236"/>
      <c r="N28" s="236"/>
      <c r="Q28" s="236"/>
    </row>
    <row r="29" spans="1:17" x14ac:dyDescent="0.25">
      <c r="A29" s="209"/>
      <c r="G29" s="236"/>
      <c r="H29" s="236"/>
      <c r="I29" s="236"/>
      <c r="J29" s="236"/>
      <c r="K29" s="236"/>
      <c r="L29" s="236"/>
      <c r="M29" s="236"/>
      <c r="N29" s="236"/>
      <c r="Q29" s="236"/>
    </row>
    <row r="30" spans="1:17" x14ac:dyDescent="0.25"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</row>
    <row r="31" spans="1:17" x14ac:dyDescent="0.25"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</row>
    <row r="32" spans="1:17" x14ac:dyDescent="0.25"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</row>
    <row r="33" spans="7:17" x14ac:dyDescent="0.25"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</row>
    <row r="34" spans="7:17" x14ac:dyDescent="0.25"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</row>
    <row r="35" spans="7:17" x14ac:dyDescent="0.25"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</row>
    <row r="36" spans="7:17" x14ac:dyDescent="0.25"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</row>
    <row r="37" spans="7:17" x14ac:dyDescent="0.25"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</row>
    <row r="38" spans="7:17" x14ac:dyDescent="0.25"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</row>
    <row r="39" spans="7:17" x14ac:dyDescent="0.25"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</row>
    <row r="40" spans="7:17" x14ac:dyDescent="0.25"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</row>
    <row r="41" spans="7:17" x14ac:dyDescent="0.25"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</row>
    <row r="42" spans="7:17" x14ac:dyDescent="0.25"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</row>
    <row r="43" spans="7:17" x14ac:dyDescent="0.25"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</row>
  </sheetData>
  <dataValidations count="2">
    <dataValidation type="list" allowBlank="1" showInputMessage="1" showErrorMessage="1" sqref="B4:B17">
      <formula1>$T$2:$T$5</formula1>
    </dataValidation>
    <dataValidation type="list" allowBlank="1" showInputMessage="1" showErrorMessage="1" sqref="C4:C17">
      <formula1>$T$7:$U$7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OFFICIAL:Sensitive</TermName>
          <TermId xmlns="http://schemas.microsoft.com/office/infopath/2007/PartnerControls">11f6fb0b-52ce-4109-8f7f-521b2a62f692</TermId>
        </TermInfo>
      </Terms>
    </aa25a1a23adf4c92a153145de6afe324>
    <adb9bed2e36e4a93af574aeb444da63e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JSF-ISP-SG</TermName>
          <TermId xmlns="http://schemas.microsoft.com/office/infopath/2007/PartnerControls">9637589f-2082-4350-8e8b-07041ac6b204</TermId>
        </TermInfo>
      </Terms>
    </adb9bed2e36e4a93af574aeb444da63e>
    <o1116530bc244d4bbd793e6e47aad9f9 xmlns="2a251b7e-61e4-4816-a71f-b295a9ad20fb">
      <Terms xmlns="http://schemas.microsoft.com/office/infopath/2007/PartnerControls"/>
    </o1116530bc244d4bbd793e6e47aad9f9>
    <IconOverlay xmlns="http://schemas.microsoft.com/sharepoint/v4" xsi:nil="true"/>
    <n99e4c9942c6404eb103464a00e6097b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TaxCatchAll xmlns="2a251b7e-61e4-4816-a71f-b295a9ad20fb">
      <Value>83</Value>
      <Value>82</Value>
      <Value>28949</Value>
      <Value>37866</Value>
      <Value>8</Value>
    </TaxCatchAll>
    <DocHub_ProjectGrantBenefitNo xmlns="2a251b7e-61e4-4816-a71f-b295a9ad20fb" xsi:nil="true"/>
    <g7bcb40ba23249a78edca7d43a67c1c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 Management</TermName>
          <TermId xmlns="http://schemas.microsoft.com/office/infopath/2007/PartnerControls">e917d196-d1dd-46ca-8880-b205532cede6</TermId>
        </TermInfo>
      </Terms>
    </g7bcb40ba23249a78edca7d43a67c1c9>
    <Comment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D2C290D20814E9D2599A3B02167FC" ma:contentTypeVersion="17" ma:contentTypeDescription="Create a new document." ma:contentTypeScope="" ma:versionID="8024fa1476c8ebfa7ff4bf58f218dde3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1e57fb5d63bce3f73b0315ec61eaa68e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2:o1116530bc244d4bbd793e6e47aad9f9" minOccurs="0"/>
                <xsd:element ref="ns2:DocHub_ProjectGrantBenefitNo" minOccurs="0"/>
                <xsd:element ref="ns1:Comments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5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116530bc244d4bbd793e6e47aad9f9" ma:index="23" nillable="true" ma:taxonomy="true" ma:internalName="o1116530bc244d4bbd793e6e47aad9f9" ma:taxonomyFieldName="DocHub_EntityCustomer" ma:displayName="Entity (Customer)" ma:indexed="true" ma:default="" ma:fieldId="{81116530-bc24-4d4b-bd79-3e6e47aad9f9}" ma:sspId="fb0313f7-9433-48c0-866e-9e0bbee59a50" ma:termSetId="3d16dad7-9c2a-4544-b039-528cc101223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Hub_ProjectGrantBenefitNo" ma:index="24" nillable="true" ma:displayName="Project (Grant/Benefit) No" ma:internalName="DocHub_ProjectGrantBenefitNo">
      <xsd:simpleType>
        <xsd:restriction base="dms:Text">
          <xsd:maxLength value="255"/>
        </xsd:restriction>
      </xsd:simpleType>
    </xsd:element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A58F6-45D2-46D0-A8CF-88BF2B8DFCC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2a251b7e-61e4-4816-a71f-b295a9ad20f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CBFFBB-BCC2-472A-B70D-01D6E8F31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BDE31-5D9F-4A80-96B2-C053DC5630A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6CD5237-A39E-4C60-88B2-FC1E2CF70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Labour</vt:lpstr>
      <vt:lpstr>Travel</vt:lpstr>
    </vt:vector>
  </TitlesOfParts>
  <Manager/>
  <Company>Department of Industry, Innovation and Science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Zupanic, Elizabeth</dc:creator>
  <cp:keywords/>
  <dc:description/>
  <cp:lastModifiedBy>Cole, Phillip</cp:lastModifiedBy>
  <cp:revision/>
  <dcterms:created xsi:type="dcterms:W3CDTF">2019-11-21T20:06:54Z</dcterms:created>
  <dcterms:modified xsi:type="dcterms:W3CDTF">2020-12-08T05:25:35Z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Hub_Year">
    <vt:lpwstr>28949;#2020|6a3660c5-15bd-4052-a0a1-6237663b7600</vt:lpwstr>
  </property>
  <property fmtid="{D5CDD505-2E9C-101B-9397-08002B2CF9AE}" pid="3" name="DocHub_DocumentType">
    <vt:lpwstr>82;#Template|9b48ba34-650a-488d-9fe8-e5181e10b797</vt:lpwstr>
  </property>
  <property fmtid="{D5CDD505-2E9C-101B-9397-08002B2CF9AE}" pid="4" name="DocHub_SecurityClassification">
    <vt:lpwstr>8;#OFFICIAL:Sensitive|11f6fb0b-52ce-4109-8f7f-521b2a62f692</vt:lpwstr>
  </property>
  <property fmtid="{D5CDD505-2E9C-101B-9397-08002B2CF9AE}" pid="5" name="ContentTypeId">
    <vt:lpwstr>0x010100DBDD2C290D20814E9D2599A3B02167FC</vt:lpwstr>
  </property>
  <property fmtid="{D5CDD505-2E9C-101B-9397-08002B2CF9AE}" pid="6" name="DocHub_Keywords">
    <vt:lpwstr>37866;#JSF-ISP-SG|9637589f-2082-4350-8e8b-07041ac6b204</vt:lpwstr>
  </property>
  <property fmtid="{D5CDD505-2E9C-101B-9397-08002B2CF9AE}" pid="7" name="DocHub_WorkActivity">
    <vt:lpwstr>83;#Programme Management|e917d196-d1dd-46ca-8880-b205532cede6</vt:lpwstr>
  </property>
  <property fmtid="{D5CDD505-2E9C-101B-9397-08002B2CF9AE}" pid="8" name="_dlc_DocIdItemGuid">
    <vt:lpwstr>b8f2f6f9-313c-45c5-939b-76fbb5e38372</vt:lpwstr>
  </property>
  <property fmtid="{D5CDD505-2E9C-101B-9397-08002B2CF9AE}" pid="9" name="DocHub_EntityCustomer">
    <vt:lpwstr/>
  </property>
</Properties>
</file>